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927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Nox\Document\Management_외부용\3) 개발빌드노트\"/>
    </mc:Choice>
  </mc:AlternateContent>
  <bookViews>
    <workbookView xWindow="0" yWindow="0" windowWidth="25785" windowHeight="10725" tabRatio="970"/>
  </bookViews>
  <sheets>
    <sheet name="05월 16일 빌드노트(17일예정)" sheetId="88" r:id="rId1"/>
    <sheet name="20170515_내용참고01" sheetId="92" r:id="rId2"/>
    <sheet name="20170515_내용참고02" sheetId="94" r:id="rId3"/>
    <sheet name="20170515_내용참고03" sheetId="89" r:id="rId4"/>
    <sheet name="20170515_내용참고04" sheetId="93" r:id="rId5"/>
    <sheet name="20170515_DefaultValue" sheetId="96" r:id="rId6"/>
    <sheet name="20170515_GuildLevelExperience" sheetId="90" r:id="rId7"/>
    <sheet name="20170516_길드_시즌&amp;공헌도_보상" sheetId="95" r:id="rId8"/>
    <sheet name="05월 08일 빌드노트(10일예정)" sheetId="91" r:id="rId9"/>
    <sheet name="04월 26일 빌드노트(27일예정)" sheetId="77" r:id="rId10"/>
    <sheet name="20170426_내용참고01" sheetId="78" r:id="rId11"/>
    <sheet name="20170426_상점 구성" sheetId="82" r:id="rId12"/>
    <sheet name="20170426_AddReward" sheetId="81" r:id="rId13"/>
    <sheet name="20170426_Achievement" sheetId="79" r:id="rId14"/>
    <sheet name="20170426_ItemNoxEnchant" sheetId="80" r:id="rId15"/>
    <sheet name="04월 25일 빌드노트(27일예정)" sheetId="83" r:id="rId16"/>
    <sheet name="20170424_내용참고01" sheetId="84" r:id="rId17"/>
    <sheet name="20170424_AddReward" sheetId="85" r:id="rId18"/>
    <sheet name="20170424_Achievement" sheetId="86" r:id="rId19"/>
    <sheet name="20170424_ItemNoxEnchant" sheetId="87" r:id="rId20"/>
    <sheet name="04월 17일 빌드노트" sheetId="70" r:id="rId21"/>
    <sheet name="20170417_내용참고01" sheetId="71" r:id="rId22"/>
    <sheet name="20170417_GuardianStone" sheetId="72" r:id="rId23"/>
    <sheet name="20170417_ShopPremiumPackage" sheetId="73" r:id="rId24"/>
    <sheet name="20170417_ShopGachaGradeGroup" sheetId="74" r:id="rId25"/>
    <sheet name="20170417_ShopGachaItemGroup" sheetId="75" r:id="rId26"/>
    <sheet name="20170417_PVPRanking" sheetId="76" r:id="rId27"/>
    <sheet name="04월 13일 빌드노트" sheetId="64" r:id="rId28"/>
    <sheet name="20170413_내용참고01" sheetId="66" r:id="rId29"/>
    <sheet name="20170413_PlayerBaseStatus" sheetId="67" r:id="rId30"/>
    <sheet name="20170413_ShopGachaItemGroup" sheetId="69" r:id="rId31"/>
    <sheet name="04월 11일 빌드노트" sheetId="68" r:id="rId32"/>
    <sheet name="내용참고0411_1" sheetId="65" r:id="rId33"/>
    <sheet name="04월 06일 빌드노트" sheetId="59" r:id="rId34"/>
    <sheet name="내용참고0405_1" sheetId="60" r:id="rId35"/>
    <sheet name="20170405_ShopGacha" sheetId="61" r:id="rId36"/>
    <sheet name="20170405_ShopGachaGradeGroup" sheetId="62" r:id="rId37"/>
    <sheet name="20170405_ShopGachaItemGroup" sheetId="63" r:id="rId38"/>
    <sheet name="20170405_PlayerBaseStatus" sheetId="57" r:id="rId39"/>
    <sheet name="20170405_GuardianRaidReward" sheetId="56" r:id="rId40"/>
    <sheet name="2017405_AddReward" sheetId="55" r:id="rId41"/>
    <sheet name="20170405_수호레이드파티초대보상(변경없음)" sheetId="54" r:id="rId42"/>
    <sheet name="03월 30일 빌드노트" sheetId="53" r:id="rId43"/>
    <sheet name="내용참고0330_1" sheetId="58" r:id="rId44"/>
    <sheet name="03월 27일 빌드노트" sheetId="49" r:id="rId45"/>
    <sheet name="03월 24일 빌드노트" sheetId="52" r:id="rId46"/>
    <sheet name="20170324_ShopAdmissionBuy" sheetId="51" r:id="rId47"/>
    <sheet name="20170324_CraftItem" sheetId="46" r:id="rId48"/>
    <sheet name="20170324_CraftMaterial" sheetId="50" r:id="rId49"/>
    <sheet name="20170324_AddReward" sheetId="48" r:id="rId50"/>
    <sheet name="03월 20일 빌드노트" sheetId="39" r:id="rId51"/>
    <sheet name="내용참고0320_1" sheetId="47" r:id="rId52"/>
    <sheet name="20170320_GuardianStone" sheetId="45" r:id="rId53"/>
    <sheet name="03월 12일 빌드노트" sheetId="43" r:id="rId54"/>
    <sheet name="03월 10일 빌드노트" sheetId="42" r:id="rId55"/>
    <sheet name="내용참고0310_1" sheetId="40" r:id="rId56"/>
    <sheet name="20170310_체력흡수 Simul" sheetId="41" r:id="rId57"/>
    <sheet name="03월 08일 빌드노트" sheetId="35" r:id="rId58"/>
  </sheets>
  <definedNames>
    <definedName name="_xlnm._FilterDatabase" localSheetId="35" hidden="1">'20170405_ShopGacha'!$A$2:$I$8</definedName>
    <definedName name="_xlnm._FilterDatabase" localSheetId="36" hidden="1">'20170405_ShopGachaGradeGroup'!$A$2:$E$8</definedName>
    <definedName name="_xlnm._FilterDatabase" localSheetId="24" hidden="1">'20170417_ShopGachaGradeGroup'!$A$2:$E$2</definedName>
    <definedName name="_xlnm._FilterDatabase" localSheetId="5" hidden="1">'20170515_DefaultValue'!$A$1:$D$1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95" l="1"/>
  <c r="K12" i="95" s="1"/>
  <c r="J11" i="95"/>
  <c r="K11" i="95" s="1"/>
  <c r="J10" i="95"/>
  <c r="K10" i="95" s="1"/>
  <c r="J9" i="95"/>
  <c r="K9" i="95" s="1"/>
  <c r="J8" i="95"/>
  <c r="K8" i="95" s="1"/>
  <c r="J7" i="95"/>
  <c r="K7" i="95" s="1"/>
  <c r="J6" i="95"/>
  <c r="K6" i="95" s="1"/>
  <c r="J5" i="95"/>
  <c r="K5" i="95" s="1"/>
  <c r="J4" i="95"/>
  <c r="K4" i="95" s="1"/>
  <c r="J3" i="95"/>
  <c r="K3" i="95" s="1"/>
  <c r="M321" i="87" l="1"/>
  <c r="L321" i="87" s="1"/>
  <c r="M320" i="87"/>
  <c r="L320" i="87" s="1"/>
  <c r="M319" i="87"/>
  <c r="L319" i="87" s="1"/>
  <c r="M318" i="87"/>
  <c r="L318" i="87" s="1"/>
  <c r="M317" i="87"/>
  <c r="L317" i="87"/>
  <c r="M316" i="87"/>
  <c r="L316" i="87" s="1"/>
  <c r="M315" i="87"/>
  <c r="L315" i="87"/>
  <c r="M314" i="87"/>
  <c r="L314" i="87" s="1"/>
  <c r="M313" i="87"/>
  <c r="L313" i="87" s="1"/>
  <c r="M312" i="87"/>
  <c r="L312" i="87" s="1"/>
  <c r="M311" i="87"/>
  <c r="L311" i="87" s="1"/>
  <c r="M310" i="87"/>
  <c r="L310" i="87" s="1"/>
  <c r="M309" i="87"/>
  <c r="L309" i="87" s="1"/>
  <c r="M308" i="87"/>
  <c r="L308" i="87" s="1"/>
  <c r="M307" i="87"/>
  <c r="L307" i="87" s="1"/>
  <c r="M306" i="87"/>
  <c r="L306" i="87" s="1"/>
  <c r="M305" i="87"/>
  <c r="L305" i="87" s="1"/>
  <c r="M304" i="87"/>
  <c r="L304" i="87" s="1"/>
  <c r="M303" i="87"/>
  <c r="L303" i="87" s="1"/>
  <c r="M302" i="87"/>
  <c r="L302" i="87"/>
  <c r="M301" i="87"/>
  <c r="L301" i="87"/>
  <c r="M300" i="87"/>
  <c r="L300" i="87"/>
  <c r="M299" i="87"/>
  <c r="L299" i="87"/>
  <c r="M298" i="87"/>
  <c r="L298" i="87"/>
  <c r="M297" i="87"/>
  <c r="L297" i="87"/>
  <c r="M296" i="87"/>
  <c r="L296" i="87"/>
  <c r="M295" i="87"/>
  <c r="L295" i="87"/>
  <c r="M294" i="87"/>
  <c r="L294" i="87"/>
  <c r="M293" i="87"/>
  <c r="L293" i="87"/>
  <c r="M292" i="87"/>
  <c r="L292" i="87"/>
  <c r="N301" i="87" s="1"/>
  <c r="M291" i="87"/>
  <c r="L291" i="87"/>
  <c r="M290" i="87"/>
  <c r="L290" i="87" s="1"/>
  <c r="M289" i="87"/>
  <c r="L289" i="87" s="1"/>
  <c r="M288" i="87"/>
  <c r="L288" i="87" s="1"/>
  <c r="M287" i="87"/>
  <c r="L287" i="87"/>
  <c r="M286" i="87"/>
  <c r="L286" i="87" s="1"/>
  <c r="M285" i="87"/>
  <c r="L285" i="87" s="1"/>
  <c r="M284" i="87"/>
  <c r="L284" i="87" s="1"/>
  <c r="M283" i="87"/>
  <c r="L283" i="87" s="1"/>
  <c r="M282" i="87"/>
  <c r="L282" i="87" s="1"/>
  <c r="M281" i="87"/>
  <c r="L281" i="87" s="1"/>
  <c r="M280" i="87"/>
  <c r="L280" i="87" s="1"/>
  <c r="M279" i="87"/>
  <c r="L279" i="87"/>
  <c r="M278" i="87"/>
  <c r="L278" i="87" s="1"/>
  <c r="M277" i="87"/>
  <c r="L277" i="87" s="1"/>
  <c r="M276" i="87"/>
  <c r="L276" i="87" s="1"/>
  <c r="M275" i="87"/>
  <c r="L275" i="87" s="1"/>
  <c r="M274" i="87"/>
  <c r="L274" i="87" s="1"/>
  <c r="M273" i="87"/>
  <c r="L273" i="87" s="1"/>
  <c r="M272" i="87"/>
  <c r="L272" i="87" s="1"/>
  <c r="M271" i="87"/>
  <c r="L271" i="87" s="1"/>
  <c r="M270" i="87"/>
  <c r="L270" i="87" s="1"/>
  <c r="M269" i="87"/>
  <c r="L269" i="87" s="1"/>
  <c r="M268" i="87"/>
  <c r="L268" i="87"/>
  <c r="M267" i="87"/>
  <c r="L267" i="87" s="1"/>
  <c r="M266" i="87"/>
  <c r="L266" i="87"/>
  <c r="M265" i="87"/>
  <c r="L265" i="87" s="1"/>
  <c r="M264" i="87"/>
  <c r="L264" i="87" s="1"/>
  <c r="M263" i="87"/>
  <c r="L263" i="87" s="1"/>
  <c r="M262" i="87"/>
  <c r="L262" i="87" s="1"/>
  <c r="M261" i="87"/>
  <c r="L261" i="87" s="1"/>
  <c r="M260" i="87"/>
  <c r="L260" i="87"/>
  <c r="M259" i="87"/>
  <c r="L259" i="87" s="1"/>
  <c r="M258" i="87"/>
  <c r="L258" i="87" s="1"/>
  <c r="M257" i="87"/>
  <c r="L257" i="87" s="1"/>
  <c r="M256" i="87"/>
  <c r="L256" i="87"/>
  <c r="M255" i="87"/>
  <c r="L255" i="87" s="1"/>
  <c r="M254" i="87"/>
  <c r="L254" i="87"/>
  <c r="M253" i="87"/>
  <c r="L253" i="87" s="1"/>
  <c r="M252" i="87"/>
  <c r="L252" i="87" s="1"/>
  <c r="M251" i="87"/>
  <c r="L251" i="87"/>
  <c r="M250" i="87"/>
  <c r="L250" i="87" s="1"/>
  <c r="M249" i="87"/>
  <c r="L249" i="87" s="1"/>
  <c r="M248" i="87"/>
  <c r="L248" i="87" s="1"/>
  <c r="M247" i="87"/>
  <c r="L247" i="87" s="1"/>
  <c r="M246" i="87"/>
  <c r="L246" i="87" s="1"/>
  <c r="M245" i="87"/>
  <c r="L245" i="87" s="1"/>
  <c r="M244" i="87"/>
  <c r="L244" i="87" s="1"/>
  <c r="M243" i="87"/>
  <c r="L243" i="87" s="1"/>
  <c r="M242" i="87"/>
  <c r="L242" i="87" s="1"/>
  <c r="M241" i="87"/>
  <c r="L241" i="87" s="1"/>
  <c r="M240" i="87"/>
  <c r="L240" i="87" s="1"/>
  <c r="M239" i="87"/>
  <c r="L239" i="87" s="1"/>
  <c r="M238" i="87"/>
  <c r="L238" i="87"/>
  <c r="M237" i="87"/>
  <c r="L237" i="87" s="1"/>
  <c r="M236" i="87"/>
  <c r="L236" i="87"/>
  <c r="M235" i="87"/>
  <c r="L235" i="87" s="1"/>
  <c r="M234" i="87"/>
  <c r="L234" i="87" s="1"/>
  <c r="M233" i="87"/>
  <c r="L233" i="87" s="1"/>
  <c r="M232" i="87"/>
  <c r="L232" i="87" s="1"/>
  <c r="M231" i="87"/>
  <c r="L231" i="87" s="1"/>
  <c r="M230" i="87"/>
  <c r="L230" i="87"/>
  <c r="M229" i="87"/>
  <c r="L229" i="87" s="1"/>
  <c r="M228" i="87"/>
  <c r="L228" i="87" s="1"/>
  <c r="M227" i="87"/>
  <c r="L227" i="87" s="1"/>
  <c r="M226" i="87"/>
  <c r="L226" i="87" s="1"/>
  <c r="M225" i="87"/>
  <c r="L225" i="87" s="1"/>
  <c r="M224" i="87"/>
  <c r="L224" i="87"/>
  <c r="M223" i="87"/>
  <c r="L223" i="87" s="1"/>
  <c r="M222" i="87"/>
  <c r="L222" i="87" s="1"/>
  <c r="M221" i="87"/>
  <c r="L221" i="87" s="1"/>
  <c r="M220" i="87"/>
  <c r="L220" i="87" s="1"/>
  <c r="M219" i="87"/>
  <c r="L219" i="87"/>
  <c r="M218" i="87"/>
  <c r="L218" i="87" s="1"/>
  <c r="M217" i="87"/>
  <c r="L217" i="87" s="1"/>
  <c r="M216" i="87"/>
  <c r="L216" i="87" s="1"/>
  <c r="M215" i="87"/>
  <c r="L215" i="87"/>
  <c r="M214" i="87"/>
  <c r="L214" i="87"/>
  <c r="M213" i="87"/>
  <c r="L213" i="87"/>
  <c r="M212" i="87"/>
  <c r="L212" i="87"/>
  <c r="M211" i="87"/>
  <c r="L211" i="87"/>
  <c r="M210" i="87"/>
  <c r="L210" i="87" s="1"/>
  <c r="M209" i="87"/>
  <c r="L209" i="87"/>
  <c r="M208" i="87"/>
  <c r="L208" i="87" s="1"/>
  <c r="M207" i="87"/>
  <c r="L207" i="87" s="1"/>
  <c r="M206" i="87"/>
  <c r="L206" i="87" s="1"/>
  <c r="M205" i="87"/>
  <c r="L205" i="87" s="1"/>
  <c r="M204" i="87"/>
  <c r="L204" i="87" s="1"/>
  <c r="M203" i="87"/>
  <c r="L203" i="87" s="1"/>
  <c r="M202" i="87"/>
  <c r="L202" i="87" s="1"/>
  <c r="M201" i="87"/>
  <c r="L201" i="87" s="1"/>
  <c r="M200" i="87"/>
  <c r="L200" i="87" s="1"/>
  <c r="M199" i="87"/>
  <c r="L199" i="87"/>
  <c r="M198" i="87"/>
  <c r="L198" i="87" s="1"/>
  <c r="M197" i="87"/>
  <c r="L197" i="87"/>
  <c r="M196" i="87"/>
  <c r="L196" i="87" s="1"/>
  <c r="M195" i="87"/>
  <c r="L195" i="87" s="1"/>
  <c r="M194" i="87"/>
  <c r="L194" i="87" s="1"/>
  <c r="M193" i="87"/>
  <c r="L193" i="87" s="1"/>
  <c r="M192" i="87"/>
  <c r="L192" i="87" s="1"/>
  <c r="M191" i="87"/>
  <c r="L191" i="87" s="1"/>
  <c r="M190" i="87"/>
  <c r="L190" i="87" s="1"/>
  <c r="M189" i="87"/>
  <c r="L189" i="87" s="1"/>
  <c r="M188" i="87"/>
  <c r="L188" i="87" s="1"/>
  <c r="M187" i="87"/>
  <c r="L187" i="87" s="1"/>
  <c r="M186" i="87"/>
  <c r="L186" i="87" s="1"/>
  <c r="M185" i="87"/>
  <c r="L185" i="87" s="1"/>
  <c r="M184" i="87"/>
  <c r="L184" i="87" s="1"/>
  <c r="M183" i="87"/>
  <c r="L183" i="87" s="1"/>
  <c r="M182" i="87"/>
  <c r="L182" i="87"/>
  <c r="M181" i="87"/>
  <c r="L181" i="87"/>
  <c r="M180" i="87"/>
  <c r="L180" i="87"/>
  <c r="M179" i="87"/>
  <c r="L179" i="87"/>
  <c r="M178" i="87"/>
  <c r="L178" i="87"/>
  <c r="M177" i="87"/>
  <c r="L177" i="87"/>
  <c r="M176" i="87"/>
  <c r="L176" i="87"/>
  <c r="M175" i="87"/>
  <c r="L175" i="87" s="1"/>
  <c r="M174" i="87"/>
  <c r="L174" i="87" s="1"/>
  <c r="M173" i="87"/>
  <c r="L173" i="87" s="1"/>
  <c r="M172" i="87"/>
  <c r="L172" i="87" s="1"/>
  <c r="M171" i="87"/>
  <c r="L171" i="87" s="1"/>
  <c r="M170" i="87"/>
  <c r="L170" i="87" s="1"/>
  <c r="M169" i="87"/>
  <c r="L169" i="87"/>
  <c r="M168" i="87"/>
  <c r="L168" i="87" s="1"/>
  <c r="M167" i="87"/>
  <c r="L167" i="87" s="1"/>
  <c r="M166" i="87"/>
  <c r="L166" i="87" s="1"/>
  <c r="M165" i="87"/>
  <c r="L165" i="87" s="1"/>
  <c r="M164" i="87"/>
  <c r="L164" i="87" s="1"/>
  <c r="M163" i="87"/>
  <c r="L163" i="87"/>
  <c r="M162" i="87"/>
  <c r="L162" i="87" s="1"/>
  <c r="M161" i="87"/>
  <c r="L161" i="87" s="1"/>
  <c r="M160" i="87"/>
  <c r="L160" i="87" s="1"/>
  <c r="M159" i="87"/>
  <c r="L159" i="87" s="1"/>
  <c r="M158" i="87"/>
  <c r="L158" i="87" s="1"/>
  <c r="M157" i="87"/>
  <c r="L157" i="87" s="1"/>
  <c r="M156" i="87"/>
  <c r="L156" i="87" s="1"/>
  <c r="M155" i="87"/>
  <c r="L155" i="87" s="1"/>
  <c r="M154" i="87"/>
  <c r="L154" i="87" s="1"/>
  <c r="M153" i="87"/>
  <c r="L153" i="87"/>
  <c r="M152" i="87"/>
  <c r="L152" i="87" s="1"/>
  <c r="M151" i="87"/>
  <c r="L151" i="87" s="1"/>
  <c r="M150" i="87"/>
  <c r="L150" i="87"/>
  <c r="M149" i="87"/>
  <c r="L149" i="87" s="1"/>
  <c r="M148" i="87"/>
  <c r="L148" i="87"/>
  <c r="M147" i="87"/>
  <c r="L147" i="87" s="1"/>
  <c r="M146" i="87"/>
  <c r="L146" i="87" s="1"/>
  <c r="M145" i="87"/>
  <c r="L145" i="87" s="1"/>
  <c r="M144" i="87"/>
  <c r="L144" i="87" s="1"/>
  <c r="M143" i="87"/>
  <c r="L143" i="87" s="1"/>
  <c r="M142" i="87"/>
  <c r="L142" i="87" s="1"/>
  <c r="M141" i="87"/>
  <c r="L141" i="87"/>
  <c r="M140" i="87"/>
  <c r="L140" i="87" s="1"/>
  <c r="M139" i="87"/>
  <c r="L139" i="87" s="1"/>
  <c r="M138" i="87"/>
  <c r="L138" i="87" s="1"/>
  <c r="M137" i="87"/>
  <c r="L137" i="87" s="1"/>
  <c r="M136" i="87"/>
  <c r="L136" i="87"/>
  <c r="M135" i="87"/>
  <c r="L135" i="87"/>
  <c r="M134" i="87"/>
  <c r="L134" i="87"/>
  <c r="M133" i="87"/>
  <c r="L133" i="87" s="1"/>
  <c r="M132" i="87"/>
  <c r="L132" i="87"/>
  <c r="M131" i="87"/>
  <c r="L131" i="87" s="1"/>
  <c r="M130" i="87"/>
  <c r="L130" i="87" s="1"/>
  <c r="M129" i="87"/>
  <c r="L129" i="87" s="1"/>
  <c r="M128" i="87"/>
  <c r="L128" i="87" s="1"/>
  <c r="M127" i="87"/>
  <c r="L127" i="87"/>
  <c r="M126" i="87"/>
  <c r="L126" i="87" s="1"/>
  <c r="M125" i="87"/>
  <c r="L125" i="87" s="1"/>
  <c r="M124" i="87"/>
  <c r="L124" i="87" s="1"/>
  <c r="M123" i="87"/>
  <c r="L123" i="87" s="1"/>
  <c r="M122" i="87"/>
  <c r="L122" i="87" s="1"/>
  <c r="M121" i="87"/>
  <c r="L121" i="87" s="1"/>
  <c r="M120" i="87"/>
  <c r="L120" i="87" s="1"/>
  <c r="M119" i="87"/>
  <c r="L119" i="87"/>
  <c r="M118" i="87"/>
  <c r="L118" i="87" s="1"/>
  <c r="M117" i="87"/>
  <c r="L117" i="87"/>
  <c r="M116" i="87"/>
  <c r="L116" i="87"/>
  <c r="M115" i="87"/>
  <c r="L115" i="87"/>
  <c r="M114" i="87"/>
  <c r="L114" i="87"/>
  <c r="M113" i="87"/>
  <c r="L113" i="87"/>
  <c r="M112" i="87"/>
  <c r="L112" i="87" s="1"/>
  <c r="M111" i="87"/>
  <c r="L111" i="87" s="1"/>
  <c r="M110" i="87"/>
  <c r="L110" i="87" s="1"/>
  <c r="M109" i="87"/>
  <c r="L109" i="87" s="1"/>
  <c r="M108" i="87"/>
  <c r="L108" i="87"/>
  <c r="M107" i="87"/>
  <c r="L107" i="87" s="1"/>
  <c r="M106" i="87"/>
  <c r="L106" i="87" s="1"/>
  <c r="M105" i="87"/>
  <c r="L105" i="87" s="1"/>
  <c r="M104" i="87"/>
  <c r="L104" i="87"/>
  <c r="M103" i="87"/>
  <c r="L103" i="87" s="1"/>
  <c r="M102" i="87"/>
  <c r="L102" i="87" s="1"/>
  <c r="M101" i="87"/>
  <c r="L101" i="87" s="1"/>
  <c r="M100" i="87"/>
  <c r="L100" i="87" s="1"/>
  <c r="M99" i="87"/>
  <c r="L99" i="87" s="1"/>
  <c r="M98" i="87"/>
  <c r="L98" i="87" s="1"/>
  <c r="M97" i="87"/>
  <c r="L97" i="87" s="1"/>
  <c r="M96" i="87"/>
  <c r="L96" i="87" s="1"/>
  <c r="M95" i="87"/>
  <c r="L95" i="87" s="1"/>
  <c r="M94" i="87"/>
  <c r="L94" i="87" s="1"/>
  <c r="M93" i="87"/>
  <c r="L93" i="87" s="1"/>
  <c r="M92" i="87"/>
  <c r="L92" i="87" s="1"/>
  <c r="M91" i="87"/>
  <c r="L91" i="87" s="1"/>
  <c r="M90" i="87"/>
  <c r="L90" i="87" s="1"/>
  <c r="M89" i="87"/>
  <c r="L89" i="87"/>
  <c r="M88" i="87"/>
  <c r="L88" i="87" s="1"/>
  <c r="M87" i="87"/>
  <c r="L87" i="87" s="1"/>
  <c r="M86" i="87"/>
  <c r="L86" i="87" s="1"/>
  <c r="M85" i="87"/>
  <c r="L85" i="87" s="1"/>
  <c r="M84" i="87"/>
  <c r="L84" i="87" s="1"/>
  <c r="M83" i="87"/>
  <c r="L83" i="87" s="1"/>
  <c r="M82" i="87"/>
  <c r="L82" i="87" s="1"/>
  <c r="M81" i="87"/>
  <c r="L81" i="87"/>
  <c r="M80" i="87"/>
  <c r="L80" i="87"/>
  <c r="M79" i="87"/>
  <c r="L79" i="87" s="1"/>
  <c r="M78" i="87"/>
  <c r="L78" i="87"/>
  <c r="M77" i="87"/>
  <c r="L77" i="87" s="1"/>
  <c r="M76" i="87"/>
  <c r="L76" i="87"/>
  <c r="M75" i="87"/>
  <c r="L75" i="87" s="1"/>
  <c r="M74" i="87"/>
  <c r="L74" i="87"/>
  <c r="M73" i="87"/>
  <c r="L73" i="87"/>
  <c r="M72" i="87"/>
  <c r="L72" i="87"/>
  <c r="M71" i="87"/>
  <c r="L71" i="87" s="1"/>
  <c r="M70" i="87"/>
  <c r="L70" i="87" s="1"/>
  <c r="M69" i="87"/>
  <c r="L69" i="87" s="1"/>
  <c r="M68" i="87"/>
  <c r="L68" i="87" s="1"/>
  <c r="M67" i="87"/>
  <c r="L67" i="87" s="1"/>
  <c r="M66" i="87"/>
  <c r="L66" i="87" s="1"/>
  <c r="M65" i="87"/>
  <c r="L65" i="87" s="1"/>
  <c r="M64" i="87"/>
  <c r="L64" i="87" s="1"/>
  <c r="M63" i="87"/>
  <c r="L63" i="87" s="1"/>
  <c r="M62" i="87"/>
  <c r="L62" i="87" s="1"/>
  <c r="M61" i="87"/>
  <c r="L61" i="87" s="1"/>
  <c r="M60" i="87"/>
  <c r="L60" i="87" s="1"/>
  <c r="M59" i="87"/>
  <c r="L59" i="87" s="1"/>
  <c r="M58" i="87"/>
  <c r="L58" i="87" s="1"/>
  <c r="M57" i="87"/>
  <c r="L57" i="87" s="1"/>
  <c r="M56" i="87"/>
  <c r="L56" i="87"/>
  <c r="M55" i="87"/>
  <c r="L55" i="87" s="1"/>
  <c r="M54" i="87"/>
  <c r="L54" i="87" s="1"/>
  <c r="M53" i="87"/>
  <c r="L53" i="87" s="1"/>
  <c r="M52" i="87"/>
  <c r="L52" i="87"/>
  <c r="M51" i="87"/>
  <c r="L51" i="87" s="1"/>
  <c r="M50" i="87"/>
  <c r="L50" i="87" s="1"/>
  <c r="M49" i="87"/>
  <c r="L49" i="87"/>
  <c r="M48" i="87"/>
  <c r="L48" i="87" s="1"/>
  <c r="M47" i="87"/>
  <c r="L47" i="87"/>
  <c r="M46" i="87"/>
  <c r="L46" i="87" s="1"/>
  <c r="M45" i="87"/>
  <c r="L45" i="87" s="1"/>
  <c r="M44" i="87"/>
  <c r="L44" i="87" s="1"/>
  <c r="M43" i="87"/>
  <c r="L43" i="87" s="1"/>
  <c r="M42" i="87"/>
  <c r="L42" i="87" s="1"/>
  <c r="M41" i="87"/>
  <c r="L41" i="87" s="1"/>
  <c r="M40" i="87"/>
  <c r="L40" i="87" s="1"/>
  <c r="M39" i="87"/>
  <c r="L39" i="87" s="1"/>
  <c r="M38" i="87"/>
  <c r="L38" i="87" s="1"/>
  <c r="M37" i="87"/>
  <c r="L37" i="87"/>
  <c r="M36" i="87"/>
  <c r="L36" i="87" s="1"/>
  <c r="M35" i="87"/>
  <c r="L35" i="87"/>
  <c r="M34" i="87"/>
  <c r="L34" i="87" s="1"/>
  <c r="M33" i="87"/>
  <c r="L33" i="87" s="1"/>
  <c r="M32" i="87"/>
  <c r="L32" i="87" s="1"/>
  <c r="M31" i="87"/>
  <c r="L31" i="87" s="1"/>
  <c r="M30" i="87"/>
  <c r="L30" i="87" s="1"/>
  <c r="M29" i="87"/>
  <c r="L29" i="87" s="1"/>
  <c r="M28" i="87"/>
  <c r="L28" i="87"/>
  <c r="M27" i="87"/>
  <c r="L27" i="87" s="1"/>
  <c r="M26" i="87"/>
  <c r="L26" i="87"/>
  <c r="M25" i="87"/>
  <c r="L25" i="87" s="1"/>
  <c r="M24" i="87"/>
  <c r="L24" i="87" s="1"/>
  <c r="M23" i="87"/>
  <c r="L23" i="87" s="1"/>
  <c r="M22" i="87"/>
  <c r="L22" i="87" s="1"/>
  <c r="M21" i="87"/>
  <c r="L21" i="87" s="1"/>
  <c r="M20" i="87"/>
  <c r="L20" i="87" s="1"/>
  <c r="M19" i="87"/>
  <c r="L19" i="87"/>
  <c r="M18" i="87"/>
  <c r="L18" i="87" s="1"/>
  <c r="M17" i="87"/>
  <c r="L17" i="87"/>
  <c r="M16" i="87"/>
  <c r="L16" i="87" s="1"/>
  <c r="M15" i="87"/>
  <c r="L15" i="87"/>
  <c r="M14" i="87"/>
  <c r="L14" i="87" s="1"/>
  <c r="M13" i="87"/>
  <c r="L13" i="87" s="1"/>
  <c r="M12" i="87"/>
  <c r="L12" i="87" s="1"/>
  <c r="M11" i="87"/>
  <c r="L11" i="87" s="1"/>
  <c r="M10" i="87"/>
  <c r="L10" i="87" s="1"/>
  <c r="M9" i="87"/>
  <c r="L9" i="87" s="1"/>
  <c r="M8" i="87"/>
  <c r="L8" i="87" s="1"/>
  <c r="M7" i="87"/>
  <c r="L7" i="87" s="1"/>
  <c r="M6" i="87"/>
  <c r="L6" i="87" s="1"/>
  <c r="M5" i="87"/>
  <c r="L5" i="87" s="1"/>
  <c r="M4" i="87"/>
  <c r="L4" i="87" s="1"/>
  <c r="M3" i="87"/>
  <c r="L3" i="87" s="1"/>
  <c r="M2" i="87"/>
  <c r="L2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81" i="87" l="1"/>
  <c r="N101" i="87"/>
  <c r="N321" i="87"/>
  <c r="N201" i="87"/>
  <c r="N21" i="87"/>
  <c r="N161" i="87"/>
  <c r="N91" i="87"/>
  <c r="N141" i="87"/>
  <c r="N251" i="87"/>
  <c r="N151" i="87"/>
  <c r="N311" i="87"/>
  <c r="N61" i="87"/>
  <c r="N11" i="87"/>
  <c r="N191" i="87"/>
  <c r="N241" i="87"/>
  <c r="N121" i="87"/>
  <c r="N111" i="87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N15" i="82"/>
  <c r="E17" i="82" s="1"/>
  <c r="N14" i="82"/>
  <c r="E57" i="82" s="1"/>
  <c r="F55" i="82" s="1"/>
  <c r="H55" i="82" s="1"/>
  <c r="E12" i="82"/>
  <c r="E11" i="82"/>
  <c r="E10" i="82"/>
  <c r="E8" i="82"/>
  <c r="N5" i="82"/>
  <c r="E65" i="82" s="1"/>
  <c r="N4" i="82"/>
  <c r="E5" i="82" s="1"/>
  <c r="E4" i="82"/>
  <c r="N3" i="82"/>
  <c r="E3" i="82"/>
  <c r="E50" i="82" l="1"/>
  <c r="E43" i="82"/>
  <c r="R8" i="82"/>
  <c r="N18" i="82" s="1"/>
  <c r="E22" i="82" s="1"/>
  <c r="F21" i="82" s="1"/>
  <c r="H21" i="82" s="1"/>
  <c r="E13" i="82"/>
  <c r="F3" i="82"/>
  <c r="H3" i="82" s="1"/>
  <c r="E32" i="82"/>
  <c r="F31" i="82" s="1"/>
  <c r="H31" i="82" s="1"/>
  <c r="E16" i="82"/>
  <c r="E38" i="82"/>
  <c r="E58" i="82"/>
  <c r="E64" i="82"/>
  <c r="F64" i="82" s="1"/>
  <c r="H64" i="82" s="1"/>
  <c r="E15" i="82"/>
  <c r="E51" i="82"/>
  <c r="F49" i="82" s="1"/>
  <c r="H49" i="82" s="1"/>
  <c r="E53" i="82"/>
  <c r="F52" i="82" s="1"/>
  <c r="H52" i="82" s="1"/>
  <c r="E9" i="82"/>
  <c r="F8" i="82" s="1"/>
  <c r="H8" i="82" s="1"/>
  <c r="E59" i="82"/>
  <c r="E62" i="82"/>
  <c r="F61" i="82" s="1"/>
  <c r="H61" i="82" s="1"/>
  <c r="E27" i="82" l="1"/>
  <c r="F26" i="82" s="1"/>
  <c r="H26" i="82" s="1"/>
  <c r="E14" i="82"/>
  <c r="E37" i="82"/>
  <c r="E42" i="82"/>
  <c r="F41" i="82" s="1"/>
  <c r="H41" i="82" s="1"/>
  <c r="F13" i="82"/>
  <c r="H13" i="82" s="1"/>
  <c r="F58" i="82"/>
  <c r="H58" i="82" s="1"/>
  <c r="F36" i="82"/>
  <c r="H36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S37" i="80" l="1"/>
  <c r="Q37" i="80"/>
  <c r="U37" i="80" s="1"/>
  <c r="R33" i="80"/>
  <c r="Q36" i="80" s="1"/>
  <c r="U36" i="80" s="1"/>
  <c r="S36" i="80"/>
  <c r="M12" i="80" l="1"/>
  <c r="L12" i="80" s="1"/>
  <c r="M13" i="80"/>
  <c r="L13" i="80" s="1"/>
  <c r="M14" i="80"/>
  <c r="L14" i="80" s="1"/>
  <c r="M15" i="80"/>
  <c r="L15" i="80" s="1"/>
  <c r="L16" i="80"/>
  <c r="M16" i="80"/>
  <c r="M17" i="80"/>
  <c r="L17" i="80" s="1"/>
  <c r="M18" i="80"/>
  <c r="L18" i="80" s="1"/>
  <c r="M19" i="80"/>
  <c r="L19" i="80" s="1"/>
  <c r="M20" i="80"/>
  <c r="L20" i="80" s="1"/>
  <c r="M21" i="80"/>
  <c r="L21" i="80" s="1"/>
  <c r="L22" i="80"/>
  <c r="M22" i="80"/>
  <c r="M23" i="80"/>
  <c r="L23" i="80" s="1"/>
  <c r="L24" i="80"/>
  <c r="M24" i="80"/>
  <c r="M25" i="80"/>
  <c r="L25" i="80" s="1"/>
  <c r="M26" i="80"/>
  <c r="L26" i="80" s="1"/>
  <c r="M27" i="80"/>
  <c r="L27" i="80" s="1"/>
  <c r="M28" i="80"/>
  <c r="L28" i="80" s="1"/>
  <c r="M29" i="80"/>
  <c r="L29" i="80" s="1"/>
  <c r="M30" i="80"/>
  <c r="L30" i="80" s="1"/>
  <c r="M31" i="80"/>
  <c r="L31" i="80" s="1"/>
  <c r="M32" i="80"/>
  <c r="L32" i="80" s="1"/>
  <c r="M33" i="80"/>
  <c r="L33" i="80" s="1"/>
  <c r="M34" i="80"/>
  <c r="L34" i="80" s="1"/>
  <c r="M35" i="80"/>
  <c r="L35" i="80" s="1"/>
  <c r="M36" i="80"/>
  <c r="L36" i="80" s="1"/>
  <c r="M37" i="80"/>
  <c r="L37" i="80" s="1"/>
  <c r="L38" i="80"/>
  <c r="M38" i="80"/>
  <c r="M39" i="80"/>
  <c r="L39" i="80" s="1"/>
  <c r="M40" i="80"/>
  <c r="L40" i="80" s="1"/>
  <c r="M41" i="80"/>
  <c r="L41" i="80" s="1"/>
  <c r="M42" i="80"/>
  <c r="L42" i="80" s="1"/>
  <c r="M43" i="80"/>
  <c r="L43" i="80" s="1"/>
  <c r="M44" i="80"/>
  <c r="L44" i="80" s="1"/>
  <c r="M45" i="80"/>
  <c r="L45" i="80" s="1"/>
  <c r="M46" i="80"/>
  <c r="L46" i="80" s="1"/>
  <c r="M47" i="80"/>
  <c r="L47" i="80" s="1"/>
  <c r="L48" i="80"/>
  <c r="M48" i="80"/>
  <c r="M49" i="80"/>
  <c r="L49" i="80" s="1"/>
  <c r="M50" i="80"/>
  <c r="L50" i="80" s="1"/>
  <c r="M51" i="80"/>
  <c r="L51" i="80" s="1"/>
  <c r="M52" i="80"/>
  <c r="L52" i="80" s="1"/>
  <c r="M53" i="80"/>
  <c r="L53" i="80" s="1"/>
  <c r="L54" i="80"/>
  <c r="M54" i="80"/>
  <c r="M55" i="80"/>
  <c r="L55" i="80" s="1"/>
  <c r="M56" i="80"/>
  <c r="L56" i="80" s="1"/>
  <c r="M57" i="80"/>
  <c r="L57" i="80" s="1"/>
  <c r="M58" i="80"/>
  <c r="L58" i="80" s="1"/>
  <c r="M59" i="80"/>
  <c r="L59" i="80" s="1"/>
  <c r="M60" i="80"/>
  <c r="L60" i="80" s="1"/>
  <c r="M61" i="80"/>
  <c r="L61" i="80" s="1"/>
  <c r="M62" i="80"/>
  <c r="L62" i="80" s="1"/>
  <c r="M63" i="80"/>
  <c r="L63" i="80" s="1"/>
  <c r="M64" i="80"/>
  <c r="L64" i="80" s="1"/>
  <c r="M65" i="80"/>
  <c r="L65" i="80" s="1"/>
  <c r="M66" i="80"/>
  <c r="L66" i="80" s="1"/>
  <c r="M67" i="80"/>
  <c r="L67" i="80" s="1"/>
  <c r="M68" i="80"/>
  <c r="L68" i="80" s="1"/>
  <c r="M69" i="80"/>
  <c r="L69" i="80" s="1"/>
  <c r="M70" i="80"/>
  <c r="L70" i="80" s="1"/>
  <c r="M71" i="80"/>
  <c r="L71" i="80" s="1"/>
  <c r="M72" i="80"/>
  <c r="L72" i="80" s="1"/>
  <c r="M73" i="80"/>
  <c r="L73" i="80" s="1"/>
  <c r="M74" i="80"/>
  <c r="L74" i="80" s="1"/>
  <c r="M75" i="80"/>
  <c r="L75" i="80" s="1"/>
  <c r="M76" i="80"/>
  <c r="L76" i="80" s="1"/>
  <c r="M77" i="80"/>
  <c r="L77" i="80" s="1"/>
  <c r="M78" i="80"/>
  <c r="L78" i="80" s="1"/>
  <c r="M79" i="80"/>
  <c r="L79" i="80" s="1"/>
  <c r="L80" i="80"/>
  <c r="M80" i="80"/>
  <c r="M81" i="80"/>
  <c r="L81" i="80" s="1"/>
  <c r="M82" i="80"/>
  <c r="L82" i="80" s="1"/>
  <c r="M83" i="80"/>
  <c r="L83" i="80" s="1"/>
  <c r="M84" i="80"/>
  <c r="L84" i="80" s="1"/>
  <c r="M85" i="80"/>
  <c r="L85" i="80" s="1"/>
  <c r="M86" i="80"/>
  <c r="L86" i="80" s="1"/>
  <c r="M87" i="80"/>
  <c r="L87" i="80" s="1"/>
  <c r="M88" i="80"/>
  <c r="L88" i="80" s="1"/>
  <c r="M89" i="80"/>
  <c r="L89" i="80" s="1"/>
  <c r="M90" i="80"/>
  <c r="L90" i="80" s="1"/>
  <c r="M91" i="80"/>
  <c r="L91" i="80" s="1"/>
  <c r="M92" i="80"/>
  <c r="L92" i="80" s="1"/>
  <c r="M93" i="80"/>
  <c r="L93" i="80" s="1"/>
  <c r="M94" i="80"/>
  <c r="L94" i="80" s="1"/>
  <c r="M95" i="80"/>
  <c r="L95" i="80" s="1"/>
  <c r="M96" i="80"/>
  <c r="L96" i="80" s="1"/>
  <c r="M97" i="80"/>
  <c r="L97" i="80" s="1"/>
  <c r="M98" i="80"/>
  <c r="L98" i="80" s="1"/>
  <c r="M99" i="80"/>
  <c r="L99" i="80" s="1"/>
  <c r="M100" i="80"/>
  <c r="L100" i="80" s="1"/>
  <c r="M101" i="80"/>
  <c r="L101" i="80" s="1"/>
  <c r="M102" i="80"/>
  <c r="L102" i="80" s="1"/>
  <c r="M103" i="80"/>
  <c r="L103" i="80" s="1"/>
  <c r="M104" i="80"/>
  <c r="L104" i="80" s="1"/>
  <c r="M105" i="80"/>
  <c r="L105" i="80" s="1"/>
  <c r="M106" i="80"/>
  <c r="L106" i="80" s="1"/>
  <c r="M107" i="80"/>
  <c r="L107" i="80" s="1"/>
  <c r="M108" i="80"/>
  <c r="L108" i="80" s="1"/>
  <c r="M109" i="80"/>
  <c r="L109" i="80" s="1"/>
  <c r="M110" i="80"/>
  <c r="L110" i="80" s="1"/>
  <c r="M111" i="80"/>
  <c r="L111" i="80" s="1"/>
  <c r="M112" i="80"/>
  <c r="L112" i="80" s="1"/>
  <c r="M113" i="80"/>
  <c r="L113" i="80" s="1"/>
  <c r="M114" i="80"/>
  <c r="L114" i="80" s="1"/>
  <c r="M115" i="80"/>
  <c r="L115" i="80" s="1"/>
  <c r="M116" i="80"/>
  <c r="L116" i="80" s="1"/>
  <c r="M117" i="80"/>
  <c r="L117" i="80" s="1"/>
  <c r="M118" i="80"/>
  <c r="L118" i="80" s="1"/>
  <c r="M119" i="80"/>
  <c r="L119" i="80" s="1"/>
  <c r="M120" i="80"/>
  <c r="L120" i="80" s="1"/>
  <c r="M121" i="80"/>
  <c r="L121" i="80" s="1"/>
  <c r="M122" i="80"/>
  <c r="L122" i="80" s="1"/>
  <c r="M123" i="80"/>
  <c r="L123" i="80" s="1"/>
  <c r="M124" i="80"/>
  <c r="L124" i="80" s="1"/>
  <c r="M125" i="80"/>
  <c r="L125" i="80" s="1"/>
  <c r="M126" i="80"/>
  <c r="L126" i="80" s="1"/>
  <c r="M127" i="80"/>
  <c r="L127" i="80" s="1"/>
  <c r="M128" i="80"/>
  <c r="L128" i="80" s="1"/>
  <c r="M129" i="80"/>
  <c r="L129" i="80" s="1"/>
  <c r="M130" i="80"/>
  <c r="L130" i="80" s="1"/>
  <c r="M131" i="80"/>
  <c r="L131" i="80" s="1"/>
  <c r="M132" i="80"/>
  <c r="L132" i="80" s="1"/>
  <c r="M133" i="80"/>
  <c r="L133" i="80" s="1"/>
  <c r="M134" i="80"/>
  <c r="L134" i="80" s="1"/>
  <c r="M135" i="80"/>
  <c r="L135" i="80" s="1"/>
  <c r="M136" i="80"/>
  <c r="L136" i="80" s="1"/>
  <c r="M137" i="80"/>
  <c r="L137" i="80" s="1"/>
  <c r="M138" i="80"/>
  <c r="L138" i="80" s="1"/>
  <c r="M139" i="80"/>
  <c r="L139" i="80" s="1"/>
  <c r="M140" i="80"/>
  <c r="L140" i="80" s="1"/>
  <c r="M141" i="80"/>
  <c r="L141" i="80" s="1"/>
  <c r="M142" i="80"/>
  <c r="L142" i="80" s="1"/>
  <c r="M143" i="80"/>
  <c r="L143" i="80" s="1"/>
  <c r="M144" i="80"/>
  <c r="L144" i="80" s="1"/>
  <c r="M145" i="80"/>
  <c r="L145" i="80" s="1"/>
  <c r="M146" i="80"/>
  <c r="L146" i="80" s="1"/>
  <c r="M147" i="80"/>
  <c r="L147" i="80" s="1"/>
  <c r="M148" i="80"/>
  <c r="L148" i="80" s="1"/>
  <c r="M149" i="80"/>
  <c r="L149" i="80" s="1"/>
  <c r="M150" i="80"/>
  <c r="L150" i="80" s="1"/>
  <c r="M151" i="80"/>
  <c r="L151" i="80" s="1"/>
  <c r="M152" i="80"/>
  <c r="L152" i="80" s="1"/>
  <c r="M153" i="80"/>
  <c r="L153" i="80" s="1"/>
  <c r="M154" i="80"/>
  <c r="L154" i="80" s="1"/>
  <c r="M155" i="80"/>
  <c r="L155" i="80" s="1"/>
  <c r="M156" i="80"/>
  <c r="L156" i="80" s="1"/>
  <c r="M157" i="80"/>
  <c r="L157" i="80" s="1"/>
  <c r="M158" i="80"/>
  <c r="L158" i="80" s="1"/>
  <c r="M159" i="80"/>
  <c r="L159" i="80" s="1"/>
  <c r="M160" i="80"/>
  <c r="L160" i="80" s="1"/>
  <c r="M161" i="80"/>
  <c r="L161" i="80" s="1"/>
  <c r="M162" i="80"/>
  <c r="L162" i="80" s="1"/>
  <c r="M163" i="80"/>
  <c r="L163" i="80" s="1"/>
  <c r="L164" i="80"/>
  <c r="M164" i="80"/>
  <c r="M165" i="80"/>
  <c r="L165" i="80" s="1"/>
  <c r="M166" i="80"/>
  <c r="L166" i="80" s="1"/>
  <c r="M167" i="80"/>
  <c r="L167" i="80" s="1"/>
  <c r="M168" i="80"/>
  <c r="L168" i="80" s="1"/>
  <c r="M169" i="80"/>
  <c r="L169" i="80" s="1"/>
  <c r="M170" i="80"/>
  <c r="L170" i="80" s="1"/>
  <c r="M171" i="80"/>
  <c r="L171" i="80" s="1"/>
  <c r="M172" i="80"/>
  <c r="L172" i="80" s="1"/>
  <c r="M173" i="80"/>
  <c r="L173" i="80" s="1"/>
  <c r="M174" i="80"/>
  <c r="L174" i="80" s="1"/>
  <c r="M175" i="80"/>
  <c r="L175" i="80" s="1"/>
  <c r="M176" i="80"/>
  <c r="L176" i="80" s="1"/>
  <c r="M177" i="80"/>
  <c r="L177" i="80" s="1"/>
  <c r="M178" i="80"/>
  <c r="L178" i="80" s="1"/>
  <c r="M179" i="80"/>
  <c r="L179" i="80" s="1"/>
  <c r="M180" i="80"/>
  <c r="L180" i="80" s="1"/>
  <c r="M181" i="80"/>
  <c r="L181" i="80" s="1"/>
  <c r="M182" i="80"/>
  <c r="L182" i="80" s="1"/>
  <c r="M183" i="80"/>
  <c r="L183" i="80" s="1"/>
  <c r="M184" i="80"/>
  <c r="L184" i="80" s="1"/>
  <c r="M185" i="80"/>
  <c r="L185" i="80" s="1"/>
  <c r="M186" i="80"/>
  <c r="L186" i="80" s="1"/>
  <c r="M187" i="80"/>
  <c r="L187" i="80" s="1"/>
  <c r="M188" i="80"/>
  <c r="L188" i="80" s="1"/>
  <c r="M189" i="80"/>
  <c r="L189" i="80" s="1"/>
  <c r="M190" i="80"/>
  <c r="L190" i="80" s="1"/>
  <c r="M191" i="80"/>
  <c r="L191" i="80" s="1"/>
  <c r="M192" i="80"/>
  <c r="L192" i="80" s="1"/>
  <c r="M193" i="80"/>
  <c r="L193" i="80" s="1"/>
  <c r="M194" i="80"/>
  <c r="L194" i="80" s="1"/>
  <c r="M195" i="80"/>
  <c r="L195" i="80" s="1"/>
  <c r="M196" i="80"/>
  <c r="L196" i="80" s="1"/>
  <c r="M197" i="80"/>
  <c r="L197" i="80" s="1"/>
  <c r="M198" i="80"/>
  <c r="L198" i="80" s="1"/>
  <c r="M199" i="80"/>
  <c r="L199" i="80" s="1"/>
  <c r="M200" i="80"/>
  <c r="L200" i="80" s="1"/>
  <c r="M201" i="80"/>
  <c r="L201" i="80" s="1"/>
  <c r="M202" i="80"/>
  <c r="L202" i="80" s="1"/>
  <c r="M203" i="80"/>
  <c r="L203" i="80" s="1"/>
  <c r="M204" i="80"/>
  <c r="L204" i="80" s="1"/>
  <c r="M205" i="80"/>
  <c r="L205" i="80" s="1"/>
  <c r="M206" i="80"/>
  <c r="L206" i="80" s="1"/>
  <c r="M207" i="80"/>
  <c r="L207" i="80" s="1"/>
  <c r="M208" i="80"/>
  <c r="L208" i="80" s="1"/>
  <c r="M209" i="80"/>
  <c r="L209" i="80" s="1"/>
  <c r="M210" i="80"/>
  <c r="L210" i="80" s="1"/>
  <c r="M211" i="80"/>
  <c r="L211" i="80" s="1"/>
  <c r="M212" i="80"/>
  <c r="L212" i="80" s="1"/>
  <c r="M213" i="80"/>
  <c r="L213" i="80" s="1"/>
  <c r="M214" i="80"/>
  <c r="L214" i="80" s="1"/>
  <c r="M215" i="80"/>
  <c r="L215" i="80" s="1"/>
  <c r="M216" i="80"/>
  <c r="L216" i="80" s="1"/>
  <c r="M217" i="80"/>
  <c r="L217" i="80" s="1"/>
  <c r="M218" i="80"/>
  <c r="L218" i="80" s="1"/>
  <c r="M219" i="80"/>
  <c r="L219" i="80" s="1"/>
  <c r="M220" i="80"/>
  <c r="L220" i="80" s="1"/>
  <c r="M221" i="80"/>
  <c r="L221" i="80" s="1"/>
  <c r="M222" i="80"/>
  <c r="L222" i="80" s="1"/>
  <c r="M223" i="80"/>
  <c r="L223" i="80" s="1"/>
  <c r="M224" i="80"/>
  <c r="L224" i="80" s="1"/>
  <c r="M225" i="80"/>
  <c r="L225" i="80" s="1"/>
  <c r="M226" i="80"/>
  <c r="L226" i="80" s="1"/>
  <c r="M227" i="80"/>
  <c r="L227" i="80" s="1"/>
  <c r="M228" i="80"/>
  <c r="L228" i="80" s="1"/>
  <c r="M229" i="80"/>
  <c r="L229" i="80" s="1"/>
  <c r="M230" i="80"/>
  <c r="L230" i="80" s="1"/>
  <c r="M231" i="80"/>
  <c r="L231" i="80" s="1"/>
  <c r="M232" i="80"/>
  <c r="L232" i="80" s="1"/>
  <c r="M233" i="80"/>
  <c r="L233" i="80" s="1"/>
  <c r="M234" i="80"/>
  <c r="L234" i="80" s="1"/>
  <c r="M235" i="80"/>
  <c r="L235" i="80" s="1"/>
  <c r="M236" i="80"/>
  <c r="L236" i="80" s="1"/>
  <c r="M237" i="80"/>
  <c r="L237" i="80" s="1"/>
  <c r="M238" i="80"/>
  <c r="L238" i="80" s="1"/>
  <c r="M239" i="80"/>
  <c r="L239" i="80" s="1"/>
  <c r="M240" i="80"/>
  <c r="L240" i="80" s="1"/>
  <c r="M241" i="80"/>
  <c r="L241" i="80" s="1"/>
  <c r="M242" i="80"/>
  <c r="L242" i="80" s="1"/>
  <c r="M243" i="80"/>
  <c r="L243" i="80" s="1"/>
  <c r="M244" i="80"/>
  <c r="L244" i="80" s="1"/>
  <c r="M245" i="80"/>
  <c r="L245" i="80" s="1"/>
  <c r="M246" i="80"/>
  <c r="L246" i="80" s="1"/>
  <c r="M247" i="80"/>
  <c r="L247" i="80" s="1"/>
  <c r="L248" i="80"/>
  <c r="M248" i="80"/>
  <c r="M249" i="80"/>
  <c r="L249" i="80" s="1"/>
  <c r="M250" i="80"/>
  <c r="L250" i="80" s="1"/>
  <c r="M251" i="80"/>
  <c r="L251" i="80" s="1"/>
  <c r="M252" i="80"/>
  <c r="L252" i="80" s="1"/>
  <c r="M253" i="80"/>
  <c r="L253" i="80" s="1"/>
  <c r="L254" i="80"/>
  <c r="M254" i="80"/>
  <c r="M255" i="80"/>
  <c r="L255" i="80" s="1"/>
  <c r="M256" i="80"/>
  <c r="L256" i="80" s="1"/>
  <c r="M257" i="80"/>
  <c r="L257" i="80" s="1"/>
  <c r="M258" i="80"/>
  <c r="L258" i="80" s="1"/>
  <c r="M259" i="80"/>
  <c r="L259" i="80" s="1"/>
  <c r="M260" i="80"/>
  <c r="L260" i="80" s="1"/>
  <c r="M261" i="80"/>
  <c r="L261" i="80" s="1"/>
  <c r="M262" i="80"/>
  <c r="L262" i="80" s="1"/>
  <c r="M263" i="80"/>
  <c r="L263" i="80" s="1"/>
  <c r="M264" i="80"/>
  <c r="L264" i="80" s="1"/>
  <c r="M265" i="80"/>
  <c r="L265" i="80" s="1"/>
  <c r="M266" i="80"/>
  <c r="L266" i="80" s="1"/>
  <c r="M267" i="80"/>
  <c r="L267" i="80" s="1"/>
  <c r="M268" i="80"/>
  <c r="L268" i="80" s="1"/>
  <c r="M269" i="80"/>
  <c r="L269" i="80" s="1"/>
  <c r="L270" i="80"/>
  <c r="M270" i="80"/>
  <c r="M271" i="80"/>
  <c r="L271" i="80" s="1"/>
  <c r="M272" i="80"/>
  <c r="L272" i="80" s="1"/>
  <c r="M273" i="80"/>
  <c r="L273" i="80" s="1"/>
  <c r="M274" i="80"/>
  <c r="L274" i="80" s="1"/>
  <c r="M275" i="80"/>
  <c r="L275" i="80" s="1"/>
  <c r="M276" i="80"/>
  <c r="L276" i="80" s="1"/>
  <c r="M277" i="80"/>
  <c r="L277" i="80" s="1"/>
  <c r="M278" i="80"/>
  <c r="L278" i="80" s="1"/>
  <c r="M279" i="80"/>
  <c r="L279" i="80" s="1"/>
  <c r="M280" i="80"/>
  <c r="L280" i="80" s="1"/>
  <c r="M281" i="80"/>
  <c r="L281" i="80" s="1"/>
  <c r="L282" i="80"/>
  <c r="M282" i="80"/>
  <c r="M283" i="80"/>
  <c r="L283" i="80" s="1"/>
  <c r="M284" i="80"/>
  <c r="L284" i="80" s="1"/>
  <c r="M285" i="80"/>
  <c r="L285" i="80" s="1"/>
  <c r="M286" i="80"/>
  <c r="L286" i="80" s="1"/>
  <c r="M287" i="80"/>
  <c r="L287" i="80" s="1"/>
  <c r="M288" i="80"/>
  <c r="L288" i="80" s="1"/>
  <c r="M289" i="80"/>
  <c r="L289" i="80" s="1"/>
  <c r="L290" i="80"/>
  <c r="M290" i="80"/>
  <c r="M291" i="80"/>
  <c r="L291" i="80" s="1"/>
  <c r="M292" i="80"/>
  <c r="L292" i="80" s="1"/>
  <c r="M293" i="80"/>
  <c r="L293" i="80" s="1"/>
  <c r="M294" i="80"/>
  <c r="L294" i="80" s="1"/>
  <c r="M295" i="80"/>
  <c r="L295" i="80" s="1"/>
  <c r="M296" i="80"/>
  <c r="L296" i="80" s="1"/>
  <c r="M297" i="80"/>
  <c r="L297" i="80" s="1"/>
  <c r="M298" i="80"/>
  <c r="L298" i="80" s="1"/>
  <c r="M299" i="80"/>
  <c r="L299" i="80" s="1"/>
  <c r="M300" i="80"/>
  <c r="L300" i="80" s="1"/>
  <c r="M301" i="80"/>
  <c r="L301" i="80" s="1"/>
  <c r="M302" i="80"/>
  <c r="L302" i="80" s="1"/>
  <c r="M303" i="80"/>
  <c r="L303" i="80" s="1"/>
  <c r="M304" i="80"/>
  <c r="L304" i="80" s="1"/>
  <c r="M305" i="80"/>
  <c r="L305" i="80" s="1"/>
  <c r="M306" i="80"/>
  <c r="L306" i="80" s="1"/>
  <c r="M307" i="80"/>
  <c r="L307" i="80" s="1"/>
  <c r="M308" i="80"/>
  <c r="L308" i="80" s="1"/>
  <c r="M309" i="80"/>
  <c r="L309" i="80" s="1"/>
  <c r="M310" i="80"/>
  <c r="L310" i="80" s="1"/>
  <c r="M311" i="80"/>
  <c r="L311" i="80" s="1"/>
  <c r="M312" i="80"/>
  <c r="L312" i="80" s="1"/>
  <c r="M313" i="80"/>
  <c r="L313" i="80" s="1"/>
  <c r="M314" i="80"/>
  <c r="L314" i="80" s="1"/>
  <c r="M315" i="80"/>
  <c r="L315" i="80" s="1"/>
  <c r="M316" i="80"/>
  <c r="L316" i="80" s="1"/>
  <c r="M317" i="80"/>
  <c r="L317" i="80" s="1"/>
  <c r="M318" i="80"/>
  <c r="L318" i="80" s="1"/>
  <c r="M319" i="80"/>
  <c r="L319" i="80" s="1"/>
  <c r="M320" i="80"/>
  <c r="L320" i="80" s="1"/>
  <c r="M321" i="80"/>
  <c r="L321" i="80" s="1"/>
  <c r="M3" i="80"/>
  <c r="L3" i="80" s="1"/>
  <c r="M4" i="80"/>
  <c r="L4" i="80" s="1"/>
  <c r="M5" i="80"/>
  <c r="L5" i="80" s="1"/>
  <c r="M6" i="80"/>
  <c r="L6" i="80" s="1"/>
  <c r="M7" i="80"/>
  <c r="L7" i="80" s="1"/>
  <c r="M8" i="80"/>
  <c r="L8" i="80" s="1"/>
  <c r="M9" i="80"/>
  <c r="L9" i="80" s="1"/>
  <c r="M10" i="80"/>
  <c r="L10" i="80" s="1"/>
  <c r="L11" i="80"/>
  <c r="M11" i="80"/>
  <c r="M2" i="80"/>
  <c r="L2" i="80" s="1"/>
  <c r="N301" i="80" l="1"/>
  <c r="N201" i="80"/>
  <c r="N121" i="80"/>
  <c r="N261" i="80"/>
  <c r="N291" i="80"/>
  <c r="N311" i="80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5" i="48"/>
  <c r="F136" i="48" s="1"/>
  <c r="F137" i="48" s="1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E5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20170510
25% </t>
        </r>
        <r>
          <rPr>
            <b/>
            <sz val="9"/>
            <color indexed="8"/>
            <rFont val="돋움"/>
            <family val="3"/>
            <charset val="129"/>
          </rPr>
          <t>증가된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요구경험치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51~60 </t>
        </r>
        <r>
          <rPr>
            <b/>
            <sz val="9"/>
            <color indexed="8"/>
            <rFont val="돋움"/>
            <family val="3"/>
            <charset val="129"/>
          </rPr>
          <t>균등</t>
        </r>
        <r>
          <rPr>
            <b/>
            <sz val="9"/>
            <color indexed="8"/>
            <rFont val="Tahoma"/>
            <family val="3"/>
            <charset val="129"/>
          </rPr>
          <t xml:space="preserve"> 25% </t>
        </r>
        <r>
          <rPr>
            <b/>
            <sz val="9"/>
            <color indexed="8"/>
            <rFont val="돋움"/>
            <family val="3"/>
            <charset val="129"/>
          </rPr>
          <t>증가치
레벨</t>
        </r>
        <r>
          <rPr>
            <b/>
            <sz val="9"/>
            <color indexed="8"/>
            <rFont val="Tahoma"/>
            <family val="3"/>
            <charset val="129"/>
          </rPr>
          <t>61~70 균등 35% 증가치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11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3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4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comments5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7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9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sharedStrings.xml><?xml version="1.0" encoding="utf-8"?>
<sst xmlns="http://schemas.openxmlformats.org/spreadsheetml/2006/main" count="12646" uniqueCount="4314">
  <si>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</si>
  <si>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</si>
  <si>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</si>
  <si>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</si>
  <si>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</si>
  <si>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</si>
  <si>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</si>
  <si>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</si>
  <si>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</si>
  <si>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</si>
  <si>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</si>
  <si>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</si>
  <si>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</si>
  <si>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</si>
  <si>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</si>
  <si>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</si>
  <si>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</si>
  <si>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</si>
  <si>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</si>
  <si>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</si>
  <si>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</si>
  <si>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</si>
  <si>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</si>
  <si>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</si>
  <si>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</si>
  <si>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</si>
  <si>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</si>
  <si>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</si>
  <si>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</si>
  <si>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</si>
  <si>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</si>
  <si>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</si>
  <si>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</si>
  <si>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</si>
  <si>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</si>
  <si>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</si>
  <si>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</si>
  <si>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</si>
  <si>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</si>
  <si>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</si>
  <si>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</si>
  <si>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</si>
  <si>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</si>
  <si>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</si>
  <si>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</si>
  <si>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</si>
  <si>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</si>
  <si>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</si>
  <si>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</si>
  <si>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</si>
  <si>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</si>
  <si>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</si>
  <si>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</si>
  <si>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</si>
  <si>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</si>
  <si>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</si>
  <si>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</si>
  <si>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</si>
  <si>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</si>
  <si>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</si>
  <si>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</si>
  <si>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</si>
  <si>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</si>
  <si>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</si>
  <si>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</si>
  <si>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</si>
  <si>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</si>
  <si>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</si>
  <si>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</si>
  <si>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</si>
  <si>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</si>
  <si>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</si>
  <si>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</si>
  <si>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</si>
  <si>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</si>
  <si>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</si>
  <si>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</si>
  <si>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</si>
  <si>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</si>
  <si>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</si>
  <si>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</si>
  <si>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</si>
  <si>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</si>
  <si>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</si>
  <si>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</si>
  <si>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</si>
  <si>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</si>
  <si>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</si>
  <si>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</si>
  <si>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</si>
  <si>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</si>
  <si>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</si>
  <si>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</si>
  <si>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</si>
  <si>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</si>
  <si>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</si>
  <si>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</si>
  <si>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</si>
  <si>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</si>
  <si>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</si>
  <si>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</si>
  <si>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</si>
  <si>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</si>
  <si>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</si>
  <si>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</si>
  <si>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</si>
  <si>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</si>
  <si>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</si>
  <si>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</si>
  <si>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</si>
  <si>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</si>
  <si>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</si>
  <si>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</si>
  <si>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</si>
  <si>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</si>
  <si>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</si>
  <si>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</si>
  <si>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</si>
  <si>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</si>
  <si>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</si>
  <si>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</si>
  <si>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</si>
  <si>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</si>
  <si>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</si>
  <si>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</si>
  <si>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</si>
  <si>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</si>
  <si>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</si>
  <si>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</si>
  <si>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</si>
  <si>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</si>
  <si>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</si>
  <si>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</si>
  <si>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</si>
  <si>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</si>
  <si>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</si>
  <si>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</si>
  <si>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</si>
  <si>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</si>
  <si>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</si>
  <si>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</si>
  <si>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</si>
  <si>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</si>
  <si>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</si>
  <si>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</si>
  <si>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</si>
  <si>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</si>
  <si>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</si>
  <si>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</si>
  <si>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</si>
  <si>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</si>
  <si>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</si>
  <si>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</si>
  <si>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</si>
  <si>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</si>
  <si>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</si>
  <si>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</si>
  <si>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</si>
  <si>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</si>
  <si>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</si>
  <si>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</si>
  <si>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</si>
  <si>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</si>
  <si>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</si>
  <si>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</si>
  <si>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</si>
  <si>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</si>
  <si>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</si>
  <si>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</si>
  <si>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</si>
  <si>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</si>
  <si>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</si>
  <si>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</si>
  <si>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</si>
  <si>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</si>
  <si>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</si>
  <si>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</si>
  <si>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</si>
  <si>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</si>
  <si>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</si>
  <si>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</si>
  <si>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</si>
  <si>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</si>
  <si>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</si>
  <si>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</si>
  <si>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</si>
  <si>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</si>
  <si>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</si>
  <si>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</si>
  <si>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</si>
  <si>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</si>
  <si>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</si>
  <si>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</si>
  <si>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</si>
  <si>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</si>
  <si>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</si>
  <si>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</si>
  <si>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</si>
  <si>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</si>
  <si>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</si>
  <si>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</si>
  <si>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</si>
  <si>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</si>
  <si>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</si>
  <si>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</si>
  <si>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</si>
  <si>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</si>
  <si>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</si>
  <si>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</si>
  <si>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</si>
  <si>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</si>
  <si>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</si>
  <si>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</si>
  <si>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</si>
  <si>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</si>
  <si>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</si>
  <si>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</si>
  <si>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</si>
  <si>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</si>
  <si>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</si>
  <si>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</si>
  <si>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</si>
  <si>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</si>
  <si>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</si>
  <si>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</si>
  <si>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</si>
  <si>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</si>
  <si>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</si>
  <si>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</si>
  <si>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</si>
  <si>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</si>
  <si>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</si>
  <si>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</si>
  <si>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</si>
  <si>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</si>
  <si>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</si>
  <si>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</si>
  <si>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</si>
  <si>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</si>
  <si>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</si>
  <si>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</si>
  <si>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</si>
  <si>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</si>
  <si>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</si>
  <si>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</si>
  <si>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</si>
  <si>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</si>
  <si>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</si>
  <si>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</si>
  <si>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</si>
  <si>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</si>
  <si>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</si>
  <si>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</si>
  <si>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</si>
  <si>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</si>
  <si>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</si>
  <si>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</si>
  <si>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</si>
  <si>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</si>
  <si>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</si>
  <si>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</si>
  <si>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</si>
  <si>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</si>
  <si>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</si>
  <si>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</si>
  <si>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</si>
  <si>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</si>
  <si>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</si>
  <si>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</si>
  <si>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</si>
  <si>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</si>
  <si>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</si>
  <si>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</si>
  <si>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</si>
  <si>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</si>
  <si>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</si>
  <si>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</si>
  <si>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</si>
  <si>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</si>
  <si>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</si>
  <si>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</si>
  <si>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</si>
  <si>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</si>
  <si>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</si>
  <si>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</si>
  <si>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</si>
  <si>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</si>
  <si>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</si>
  <si>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</si>
  <si>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</si>
  <si>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</si>
  <si>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</si>
  <si>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</si>
  <si>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</si>
  <si>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</si>
  <si>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</si>
  <si>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</si>
  <si>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</si>
  <si>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</si>
  <si>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</si>
  <si>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</si>
  <si>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</si>
  <si>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</si>
  <si>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</si>
  <si>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</si>
  <si>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</si>
  <si>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</si>
  <si>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</si>
  <si>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</si>
  <si>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</si>
  <si>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</si>
  <si>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</si>
  <si>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</si>
  <si>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</si>
  <si>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</si>
  <si>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</si>
  <si>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</si>
  <si>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</si>
  <si>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</si>
  <si>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</si>
  <si>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</si>
  <si>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</si>
  <si>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</si>
  <si>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</si>
  <si>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</si>
  <si>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</si>
  <si>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</si>
  <si>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</si>
  <si>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</si>
  <si>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</si>
  <si>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</si>
  <si>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</si>
  <si>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</si>
  <si>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</si>
  <si>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</si>
  <si>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</si>
  <si>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</si>
  <si>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</si>
  <si>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</si>
  <si>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</si>
  <si>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</si>
  <si>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</si>
  <si>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</si>
  <si>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</si>
  <si>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</si>
  <si>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</si>
  <si>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</si>
  <si>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</si>
  <si>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</si>
  <si>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</si>
  <si>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</si>
  <si>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</si>
  <si>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</si>
  <si>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</si>
  <si>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</si>
  <si>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</si>
  <si>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</si>
  <si>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</si>
  <si>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</si>
  <si>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</si>
  <si>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</si>
  <si>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</si>
  <si>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</si>
  <si>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</si>
  <si>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</si>
  <si>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</si>
  <si>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</si>
  <si>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</si>
  <si>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</si>
  <si>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</si>
  <si>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</si>
  <si>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</si>
  <si>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</si>
  <si>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</si>
  <si>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</si>
  <si>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</si>
  <si>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</si>
  <si>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</si>
  <si>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</si>
  <si>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</si>
  <si>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</si>
  <si>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</si>
  <si>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</si>
  <si>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</si>
  <si>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</si>
  <si>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</si>
  <si>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</si>
  <si>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</si>
  <si>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</si>
  <si>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</si>
  <si>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</si>
  <si>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</si>
  <si>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</si>
  <si>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</si>
  <si>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</si>
  <si>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</si>
  <si>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</si>
  <si>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</si>
  <si>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</si>
  <si>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</si>
  <si>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</si>
  <si>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</si>
  <si>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</si>
  <si>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</si>
  <si>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</si>
  <si>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</si>
  <si>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</si>
  <si>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</si>
  <si>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</si>
  <si>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</si>
  <si>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</si>
  <si>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</si>
  <si>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</si>
  <si>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</si>
  <si>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</si>
  <si>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</si>
  <si>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</si>
  <si>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</si>
  <si>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</si>
  <si>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</si>
  <si>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</si>
  <si>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</si>
  <si>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</si>
  <si>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</si>
  <si>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</si>
  <si>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</si>
  <si>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</si>
  <si>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</si>
  <si>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</si>
  <si>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</si>
  <si>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</si>
  <si>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</si>
  <si>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</si>
  <si>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</si>
  <si>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</si>
  <si>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</si>
  <si>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</si>
  <si>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</si>
  <si>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</si>
  <si>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</si>
  <si>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</si>
  <si>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</si>
  <si>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</si>
  <si>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</si>
  <si>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</si>
  <si>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</si>
  <si>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</si>
  <si>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</si>
  <si>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</si>
  <si>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</si>
  <si>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</si>
  <si>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</si>
  <si>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</si>
  <si>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</si>
  <si>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</si>
  <si>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</si>
  <si>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</si>
  <si>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</si>
  <si>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</si>
  <si>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</si>
  <si>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</si>
  <si>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</si>
  <si>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</si>
  <si>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</si>
  <si>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</si>
  <si>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</si>
  <si>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</si>
  <si>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</si>
  <si>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</si>
  <si>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</si>
  <si>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</si>
  <si>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</si>
  <si>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</si>
  <si>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</si>
  <si>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</si>
  <si>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</si>
  <si>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</si>
  <si>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</si>
  <si>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</si>
  <si>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</si>
  <si>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</si>
  <si>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</si>
  <si>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</si>
  <si>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</si>
  <si>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</si>
  <si>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</si>
  <si>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</si>
  <si>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</si>
  <si>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</si>
  <si>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</si>
  <si>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</si>
  <si>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</si>
  <si>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</si>
  <si>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</si>
  <si>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</si>
  <si>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</si>
  <si>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</si>
  <si>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</si>
  <si>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</si>
  <si>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</si>
  <si>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</si>
  <si>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</si>
  <si>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</si>
  <si>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</si>
  <si>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</si>
  <si>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</si>
  <si>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</si>
  <si>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</si>
  <si>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</si>
  <si>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</si>
  <si>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</si>
  <si>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</si>
  <si>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</si>
  <si>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</si>
  <si>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</si>
  <si>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</si>
  <si>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</si>
  <si>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</si>
  <si>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</si>
  <si>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</si>
  <si>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</si>
  <si>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</si>
  <si>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</si>
  <si>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</si>
  <si>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</si>
  <si>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</si>
  <si>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</si>
  <si>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</si>
  <si>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</si>
  <si>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</si>
  <si>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</si>
  <si>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</si>
  <si>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</si>
  <si>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</si>
  <si>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</si>
  <si>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</si>
  <si>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</si>
  <si>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</si>
  <si>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</si>
  <si>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</si>
  <si>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</si>
  <si>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</si>
  <si>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</si>
  <si>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</si>
  <si>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</si>
  <si>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</si>
  <si>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</si>
  <si>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</si>
  <si>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</si>
  <si>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</si>
  <si>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</si>
  <si>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</si>
  <si>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</si>
  <si>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</si>
  <si>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</si>
  <si>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</si>
  <si>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</si>
  <si>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</si>
  <si>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</si>
  <si>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</si>
  <si>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</si>
  <si>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</si>
  <si>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</si>
  <si>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</si>
  <si>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</si>
  <si>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</si>
  <si>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</si>
  <si>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</si>
  <si>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</si>
  <si>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</si>
  <si>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</si>
  <si>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</si>
  <si>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</si>
  <si>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</si>
  <si>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</si>
  <si>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</si>
  <si>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</si>
  <si>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</si>
  <si>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</si>
  <si>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</si>
  <si>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</si>
  <si>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</si>
  <si>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</si>
  <si>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</si>
  <si>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</si>
  <si>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</si>
  <si>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</si>
  <si>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</si>
  <si>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</si>
  <si>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</si>
  <si>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</si>
  <si>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</si>
  <si>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</si>
  <si>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</si>
  <si>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</si>
  <si>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</si>
  <si>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</si>
  <si>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</si>
  <si>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</si>
  <si>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</si>
  <si>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</si>
  <si>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</si>
  <si>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</si>
  <si>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</si>
  <si>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</si>
  <si>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</si>
  <si>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</si>
  <si>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</si>
  <si>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</si>
  <si>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</si>
  <si>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</si>
  <si>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</si>
  <si>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</si>
  <si>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</si>
  <si>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</si>
  <si>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</si>
  <si>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</si>
  <si>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</si>
  <si>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</si>
  <si>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</si>
  <si>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</si>
  <si>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</si>
  <si>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</si>
  <si>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</si>
  <si>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</si>
  <si>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</si>
  <si>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</si>
  <si>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</si>
  <si>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</si>
  <si>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</si>
  <si>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</si>
  <si>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</si>
  <si>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</si>
  <si>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</si>
  <si>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</si>
  <si>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</si>
  <si>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</si>
  <si>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</si>
  <si>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</si>
  <si>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</si>
  <si>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</si>
  <si>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</si>
  <si>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</si>
  <si>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</si>
  <si>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</si>
  <si>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</si>
  <si>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</si>
  <si>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</si>
  <si>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</si>
  <si>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</si>
  <si>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</si>
  <si>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</si>
  <si>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</si>
  <si>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</si>
  <si>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</si>
  <si>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</si>
  <si>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</si>
  <si>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</si>
  <si>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</si>
  <si>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</si>
  <si>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</si>
  <si>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</si>
  <si>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</si>
  <si>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</si>
  <si>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</si>
  <si>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</si>
  <si>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</si>
  <si>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</si>
  <si>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</si>
  <si>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</si>
  <si>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</si>
  <si>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</si>
  <si>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</si>
  <si>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</si>
  <si>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</si>
  <si>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</si>
  <si>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</si>
  <si>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</si>
  <si>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</si>
  <si>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</si>
  <si>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</si>
  <si>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</si>
  <si>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</si>
  <si>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</si>
  <si>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</si>
  <si>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</si>
  <si>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</si>
  <si>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</si>
  <si>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</si>
  <si>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</si>
  <si>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</si>
  <si>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</si>
  <si>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</si>
  <si>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</si>
  <si>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</si>
  <si>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</si>
  <si>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</si>
  <si>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</si>
  <si>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</si>
  <si>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</si>
  <si>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</si>
  <si>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</si>
  <si>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</si>
  <si>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</si>
  <si>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</si>
  <si>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</si>
  <si>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</si>
  <si>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</si>
  <si>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</si>
  <si>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</si>
  <si>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</si>
  <si>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</si>
  <si>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</si>
  <si>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</si>
  <si>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</si>
  <si>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</si>
  <si>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</si>
  <si>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</si>
  <si>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</si>
  <si>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</si>
  <si>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</si>
  <si>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</si>
  <si>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</si>
  <si>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</si>
  <si>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</si>
  <si>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</si>
  <si>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</si>
  <si>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</si>
  <si>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</si>
  <si>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</si>
  <si>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</si>
  <si>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</si>
  <si>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</si>
  <si>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</si>
  <si>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</si>
  <si>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</si>
  <si>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</si>
  <si>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</si>
  <si>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</si>
  <si>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</si>
  <si>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</si>
  <si>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</si>
  <si>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</si>
  <si>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</si>
  <si>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</si>
  <si>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</si>
  <si>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</si>
  <si>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</si>
  <si>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</si>
  <si>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</si>
  <si>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</si>
  <si>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</si>
  <si>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</si>
  <si>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</si>
  <si>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</si>
  <si>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</si>
  <si>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</si>
  <si>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</si>
  <si>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</si>
  <si>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</si>
  <si>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</si>
  <si>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</si>
  <si>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</si>
  <si>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</si>
  <si>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</si>
  <si>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</si>
  <si>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</si>
  <si>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</si>
  <si>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</si>
  <si>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</si>
  <si>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</si>
  <si>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</si>
  <si>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</si>
  <si>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</si>
  <si>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</si>
  <si>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</si>
  <si>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</si>
  <si>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</si>
  <si>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</si>
  <si>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</si>
  <si>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</si>
  <si>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</si>
  <si>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</si>
  <si>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</si>
  <si>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</si>
  <si>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</si>
  <si>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</si>
  <si>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</si>
  <si>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</si>
  <si>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</si>
  <si>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</si>
  <si>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</si>
  <si>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</si>
  <si>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</si>
  <si>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</si>
  <si>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</si>
  <si>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</si>
  <si>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</si>
  <si>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</si>
  <si>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</si>
  <si>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</si>
  <si>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</si>
  <si>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</si>
  <si>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</si>
  <si>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</si>
  <si>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</si>
  <si>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</si>
  <si>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</si>
  <si>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</si>
  <si>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</si>
  <si>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</si>
  <si>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</si>
  <si>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</si>
  <si>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</si>
  <si>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</si>
  <si>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</si>
  <si>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</si>
  <si>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</si>
  <si>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</si>
  <si>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</si>
  <si>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</si>
  <si>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</si>
  <si>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</si>
  <si>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</si>
  <si>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</si>
  <si>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</si>
  <si>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</si>
  <si>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</si>
  <si>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</si>
  <si>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</si>
  <si>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</si>
  <si>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</si>
  <si>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</si>
  <si>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</si>
  <si>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</si>
  <si>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</si>
  <si>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</si>
  <si>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</si>
  <si>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</si>
  <si>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</si>
  <si>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</si>
  <si>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</si>
  <si>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</si>
  <si>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</si>
  <si>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</si>
  <si>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</si>
  <si>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</si>
  <si>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</si>
  <si>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</si>
  <si>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</si>
  <si>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</si>
  <si>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</si>
  <si>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</si>
  <si>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</si>
  <si>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</si>
  <si>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</si>
  <si>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</si>
  <si>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</si>
  <si>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</si>
  <si>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</si>
  <si>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</si>
  <si>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</si>
  <si>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</si>
  <si>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</si>
  <si>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</si>
  <si>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</si>
  <si>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</si>
  <si>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</si>
  <si>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</si>
  <si>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</si>
  <si>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</si>
  <si>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</si>
  <si>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</si>
  <si>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</si>
  <si>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</si>
  <si>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</si>
  <si>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</si>
  <si>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</si>
  <si>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</si>
  <si>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</si>
  <si>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</si>
  <si>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</si>
  <si>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</si>
  <si>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</si>
  <si>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</si>
  <si>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</si>
  <si>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</si>
  <si>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</si>
  <si>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</si>
  <si>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</si>
  <si>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</si>
  <si>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</si>
  <si>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</si>
  <si>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</si>
  <si>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</si>
  <si>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</si>
  <si>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</si>
  <si>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</si>
  <si>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</si>
  <si>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</si>
  <si>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</si>
  <si>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</si>
  <si>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</si>
  <si>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</si>
  <si>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</si>
  <si>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</si>
  <si>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</si>
  <si>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</si>
  <si>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</si>
  <si>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</si>
  <si>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</si>
  <si>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</si>
  <si>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</si>
  <si>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</si>
  <si>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</si>
  <si>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</si>
  <si>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</si>
  <si>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</si>
  <si>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</si>
  <si>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</si>
  <si>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</si>
  <si>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</si>
  <si>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</si>
  <si>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</si>
  <si>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</si>
  <si>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</si>
  <si>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</si>
  <si>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</si>
  <si>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</si>
  <si>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</si>
  <si>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</si>
  <si>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</si>
  <si>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</si>
  <si>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</si>
  <si>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</si>
  <si>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</si>
  <si>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</si>
  <si>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</si>
  <si>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</si>
  <si>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</si>
  <si>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</si>
  <si>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</si>
  <si>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</si>
  <si>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</si>
  <si>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</si>
  <si>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</si>
  <si>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</si>
  <si>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</si>
  <si>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</si>
  <si>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</si>
  <si>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</si>
  <si>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</si>
  <si>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</si>
  <si>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</si>
  <si>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</si>
  <si>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</si>
  <si>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</si>
  <si>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</si>
  <si>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</si>
  <si>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</si>
  <si>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</si>
  <si>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</si>
  <si>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</si>
  <si>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</si>
  <si>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</si>
  <si>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</si>
  <si>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</si>
  <si>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</si>
  <si>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</si>
  <si>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</si>
  <si>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</si>
  <si>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</si>
  <si>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</si>
  <si>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</si>
  <si>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</si>
  <si>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</si>
  <si>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</si>
  <si>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</si>
  <si>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</si>
  <si>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</si>
  <si>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</si>
  <si>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</si>
  <si>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</si>
  <si>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</si>
  <si>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</si>
  <si>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</si>
  <si>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</si>
  <si>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</si>
  <si>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</si>
  <si>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</si>
  <si>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</si>
  <si>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</si>
  <si>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</si>
  <si>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</si>
  <si>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</si>
  <si>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</si>
  <si>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</si>
  <si>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</si>
  <si>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</si>
  <si>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</si>
  <si>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</si>
  <si>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</si>
  <si>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</si>
  <si>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</si>
  <si>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</si>
  <si>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</si>
  <si>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</si>
  <si>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</si>
  <si>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</si>
  <si>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</si>
  <si>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</si>
  <si>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</si>
  <si>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</si>
  <si>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</si>
  <si>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</si>
  <si>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</si>
  <si>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</si>
  <si>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</si>
  <si>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</si>
  <si>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</si>
  <si>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</si>
  <si>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</si>
  <si>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</si>
  <si>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</si>
  <si>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</si>
  <si>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</si>
  <si>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</si>
  <si>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</si>
  <si>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</si>
  <si>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</si>
  <si>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</si>
  <si>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</si>
  <si>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</si>
  <si>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</si>
  <si>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</si>
  <si>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</si>
  <si>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</si>
  <si>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</si>
  <si>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</si>
  <si>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</si>
  <si>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</si>
  <si>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</si>
  <si>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</si>
  <si>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</si>
  <si>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</si>
  <si>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</si>
  <si>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</si>
  <si>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</si>
  <si>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</si>
  <si>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</si>
  <si>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</si>
  <si>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</si>
  <si>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</si>
  <si>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</si>
  <si>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</si>
  <si>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</si>
  <si>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</si>
  <si>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</si>
  <si>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</si>
  <si>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</si>
  <si>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</si>
  <si>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</si>
  <si>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</si>
  <si>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</si>
  <si>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</si>
  <si>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</si>
  <si>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</si>
  <si>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</si>
  <si>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</si>
  <si>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</si>
  <si>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</si>
  <si>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</si>
  <si>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</si>
  <si>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</si>
  <si>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</si>
  <si>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</si>
  <si>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</si>
  <si>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</si>
  <si>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</si>
  <si>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</si>
  <si>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</si>
  <si>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</si>
  <si>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</si>
  <si>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</si>
  <si>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</si>
  <si>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</si>
  <si>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</si>
  <si>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</si>
  <si>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</si>
  <si>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</si>
  <si>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</si>
  <si>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</si>
  <si>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</si>
  <si>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</si>
  <si>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</si>
  <si>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</si>
  <si>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</si>
  <si>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</si>
  <si>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</si>
  <si>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</si>
  <si>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</si>
  <si>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</si>
  <si>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</si>
  <si>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</si>
  <si>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</si>
  <si>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</si>
  <si>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</si>
  <si>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</si>
  <si>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</si>
  <si>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</si>
  <si>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</si>
  <si>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</si>
  <si>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</si>
  <si>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</si>
  <si>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</si>
  <si>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</si>
  <si>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</si>
  <si>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</si>
  <si>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</si>
  <si>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</si>
  <si>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</si>
  <si>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</si>
  <si>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</si>
  <si>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</si>
  <si>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</si>
  <si>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</si>
  <si>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</si>
  <si>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</si>
  <si>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</si>
  <si>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</si>
  <si>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</si>
  <si>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</si>
  <si>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</si>
  <si>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</si>
  <si>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</si>
  <si>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</si>
  <si>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</si>
  <si>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</si>
  <si>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</si>
  <si>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</si>
  <si>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</si>
  <si>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</si>
  <si>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</si>
  <si>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</si>
  <si>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</si>
  <si>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</si>
  <si>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</si>
  <si>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</si>
  <si>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</si>
  <si>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</si>
  <si>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</si>
  <si>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</si>
  <si>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</si>
  <si>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</si>
  <si>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</si>
  <si>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</si>
  <si>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</si>
  <si>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</si>
  <si>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</si>
  <si>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</si>
  <si>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</si>
  <si>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</si>
  <si>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</si>
  <si>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</si>
  <si>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</si>
  <si>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</si>
  <si>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</si>
  <si>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</si>
  <si>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</si>
  <si>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</si>
  <si>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</si>
  <si>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</si>
  <si>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</si>
  <si>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</si>
  <si>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</si>
  <si>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</si>
  <si>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</si>
  <si>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</si>
  <si>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</si>
  <si>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</si>
  <si>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</si>
  <si>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</si>
  <si>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</si>
  <si>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</si>
  <si>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</si>
  <si>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</si>
  <si>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</si>
  <si>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</si>
  <si>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</si>
  <si>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</si>
  <si>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</si>
  <si>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</si>
  <si>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</si>
  <si>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</si>
  <si>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</si>
  <si>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</si>
  <si>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</si>
  <si>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</si>
  <si>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</si>
  <si>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</si>
  <si>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</si>
  <si>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</si>
  <si>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</si>
  <si>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</si>
  <si>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</si>
  <si>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</si>
  <si>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</si>
  <si>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</si>
  <si>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</si>
  <si>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</si>
  <si>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</si>
  <si>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</si>
  <si>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</si>
  <si>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</si>
  <si>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</si>
  <si>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</si>
  <si>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</si>
  <si>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</si>
  <si>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</si>
  <si>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</si>
  <si>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</si>
  <si>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</si>
  <si>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</si>
  <si>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</si>
  <si>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</si>
  <si>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</si>
  <si>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</si>
  <si>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</si>
  <si>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</si>
  <si>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</si>
  <si>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</si>
  <si>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</si>
  <si>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</si>
  <si>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</si>
  <si>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</si>
  <si>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</si>
  <si>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</si>
  <si>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</si>
  <si>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</si>
  <si>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</si>
  <si>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</si>
  <si>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</si>
  <si>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</si>
  <si>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</si>
  <si>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</si>
  <si>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</si>
  <si>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</si>
  <si>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</si>
  <si>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</si>
  <si>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</si>
  <si>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</si>
  <si>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</si>
  <si>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</si>
  <si>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</si>
  <si>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</si>
  <si>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</si>
  <si>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</si>
  <si>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</si>
  <si>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</si>
  <si>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</si>
  <si>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</si>
  <si>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</si>
  <si>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</si>
  <si>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</si>
  <si>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</si>
  <si>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</si>
  <si>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</si>
  <si>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</si>
  <si>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</si>
  <si>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</si>
  <si>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</si>
  <si>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</si>
  <si>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</si>
  <si>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</si>
  <si>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</si>
  <si>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</si>
  <si>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</si>
  <si>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</si>
  <si>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</si>
  <si>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</si>
  <si>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</si>
  <si>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</si>
  <si>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</si>
  <si>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</si>
  <si>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</si>
  <si>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</si>
  <si>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</si>
  <si>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</si>
  <si>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</si>
  <si>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</si>
  <si>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</si>
  <si>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</si>
  <si>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</si>
  <si>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</si>
  <si>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</si>
  <si>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</si>
  <si>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</si>
  <si>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</si>
  <si>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</si>
  <si>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</si>
  <si>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</si>
  <si>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</si>
  <si>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</si>
  <si>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</si>
  <si>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</si>
  <si>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</si>
  <si>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</si>
  <si>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</si>
  <si>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</si>
  <si>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</si>
  <si>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</si>
  <si>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</si>
  <si>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</si>
  <si>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</si>
  <si>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</si>
  <si>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</si>
  <si>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</si>
  <si>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</si>
  <si>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</si>
  <si>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</si>
  <si>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</si>
  <si>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</si>
  <si>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</si>
  <si>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</si>
  <si>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</si>
  <si>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</si>
  <si>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</si>
  <si>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</si>
  <si>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</si>
  <si>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</si>
  <si>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</si>
  <si>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</si>
  <si>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</si>
  <si>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</si>
  <si>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</si>
  <si>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</si>
  <si>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</si>
  <si>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</si>
  <si>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</si>
  <si>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</si>
  <si>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</si>
  <si>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</si>
  <si>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</si>
  <si>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</si>
  <si>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</si>
  <si>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</si>
  <si>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</si>
  <si>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</si>
  <si>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</si>
  <si>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</si>
  <si>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</si>
  <si>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</si>
  <si>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</si>
  <si>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</si>
  <si>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</si>
  <si>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</si>
  <si>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</si>
  <si>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</si>
  <si>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</si>
  <si>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</si>
  <si>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</si>
  <si>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</si>
  <si>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</si>
  <si>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</si>
  <si>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</si>
  <si>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</si>
  <si>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</si>
  <si>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</si>
  <si>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</si>
  <si>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</si>
  <si>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</si>
  <si>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</si>
  <si>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</si>
  <si>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</si>
  <si>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</si>
  <si>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</si>
  <si>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</si>
  <si>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</si>
  <si>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</si>
  <si>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</si>
  <si>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</si>
  <si>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</si>
  <si>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</si>
  <si>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</si>
  <si>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</si>
  <si>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</si>
  <si>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</si>
  <si>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</si>
  <si>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</si>
  <si>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</si>
  <si>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</si>
  <si>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</si>
  <si>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</si>
  <si>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</si>
  <si>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</si>
  <si>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</si>
  <si>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</si>
  <si>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</si>
  <si>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</si>
  <si>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</si>
  <si>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</si>
  <si>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</si>
  <si>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</si>
  <si>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</si>
  <si>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</si>
  <si>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</si>
  <si>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</si>
  <si>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</si>
  <si>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</si>
  <si>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</si>
  <si>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</si>
  <si>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</si>
  <si>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</si>
  <si>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</si>
  <si>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</si>
  <si>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</si>
  <si>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</si>
  <si>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</si>
  <si>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</si>
  <si>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</si>
  <si>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</si>
  <si>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</si>
  <si>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</si>
  <si>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</si>
  <si>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</si>
  <si>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</si>
  <si>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</si>
  <si>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</si>
  <si>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</si>
  <si>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</si>
  <si>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</si>
  <si>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</si>
  <si>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</si>
  <si>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</si>
  <si>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</si>
  <si>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</si>
  <si>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</si>
  <si>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</si>
  <si>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</si>
  <si>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</si>
  <si>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</si>
  <si>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</si>
  <si>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</si>
  <si>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</si>
  <si>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</si>
  <si>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</si>
  <si>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</si>
  <si>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</si>
  <si>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</si>
  <si>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</si>
  <si>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</si>
  <si>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</si>
  <si>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</si>
  <si>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</si>
  <si>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</si>
  <si>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</si>
  <si>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</si>
  <si>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</si>
  <si>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</si>
  <si>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</si>
  <si>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</si>
  <si>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</si>
  <si>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</si>
  <si>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</si>
  <si>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</si>
  <si>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</si>
  <si>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</si>
  <si>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</si>
  <si>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</si>
  <si>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</si>
  <si>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</si>
  <si>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</si>
  <si>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</si>
  <si>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</si>
  <si>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</si>
  <si>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</si>
  <si>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</si>
  <si>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</si>
  <si>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</si>
  <si>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</si>
  <si>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</si>
  <si>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</si>
  <si>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</si>
  <si>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</si>
  <si>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</si>
  <si>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</si>
  <si>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</si>
  <si>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</si>
  <si>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</si>
  <si>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</si>
  <si>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</si>
  <si>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</si>
  <si>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</si>
  <si>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</si>
  <si>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</si>
  <si>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</si>
  <si>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</si>
  <si>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</si>
  <si>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</si>
  <si>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</si>
  <si>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</si>
  <si>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</si>
  <si>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</si>
  <si>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</si>
  <si>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</si>
  <si>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</si>
  <si>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</si>
  <si>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</si>
  <si>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</si>
  <si>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</si>
  <si>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</si>
  <si>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</si>
  <si>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</si>
  <si>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</si>
  <si>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</si>
  <si>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</si>
  <si>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</si>
  <si>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</si>
  <si>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</si>
  <si>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</si>
  <si>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</si>
  <si>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</si>
  <si>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</si>
  <si>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</si>
  <si>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</si>
  <si>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</si>
  <si>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</si>
  <si>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</si>
  <si>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</si>
  <si>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</si>
  <si>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</si>
  <si>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</si>
  <si>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</si>
  <si>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</si>
  <si>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</si>
  <si>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</si>
  <si>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</si>
  <si>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</si>
  <si>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</si>
  <si>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</si>
  <si>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</si>
  <si>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</si>
  <si>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</si>
  <si>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</si>
  <si>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</si>
  <si>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</si>
  <si>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</si>
  <si>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</si>
  <si>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</si>
  <si>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</si>
  <si>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</si>
  <si>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</si>
  <si>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</si>
  <si>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</si>
  <si>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</si>
  <si>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</si>
  <si>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</si>
  <si>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</si>
  <si>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</si>
  <si>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</si>
  <si>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</si>
  <si>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</si>
  <si>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</si>
  <si>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</si>
  <si>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</si>
  <si>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</si>
  <si>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</si>
  <si>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</si>
  <si>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</si>
  <si>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</si>
  <si>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</si>
  <si>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</si>
  <si>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</si>
  <si>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</si>
  <si>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</si>
  <si>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</si>
  <si>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</si>
  <si>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</si>
  <si>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</si>
  <si>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</si>
  <si>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</si>
  <si>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</si>
  <si>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</si>
  <si>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</si>
  <si>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</si>
  <si>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</si>
  <si>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</si>
  <si>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</si>
  <si>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</si>
  <si>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</si>
  <si>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</si>
  <si>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</si>
  <si>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</si>
  <si>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</si>
  <si>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</si>
  <si>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</si>
  <si>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</si>
  <si>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</si>
  <si>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</si>
  <si>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</si>
  <si>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</si>
  <si>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</si>
  <si>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</si>
  <si>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</si>
  <si>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</si>
  <si>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</si>
  <si>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</si>
  <si>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</si>
  <si>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</si>
  <si>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</si>
  <si>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</si>
  <si>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</si>
  <si>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</si>
  <si>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</si>
  <si>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</si>
  <si>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</si>
  <si>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</si>
  <si>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</si>
  <si>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</si>
  <si>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</si>
  <si>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</si>
  <si>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</si>
  <si>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</si>
  <si>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</si>
  <si>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</si>
  <si>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</si>
  <si>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</si>
  <si>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</si>
  <si>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</si>
  <si>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</si>
  <si>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</si>
  <si>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</si>
  <si>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</si>
  <si>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</si>
  <si>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</si>
  <si>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</si>
  <si>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</si>
  <si>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</si>
  <si>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</si>
  <si>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</si>
  <si>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</si>
  <si>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</si>
  <si>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</si>
  <si>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</si>
  <si>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</si>
  <si>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</si>
  <si>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</si>
  <si>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</si>
  <si>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</si>
  <si>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</si>
  <si>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</si>
  <si>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</si>
  <si>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</si>
  <si>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</si>
  <si>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</si>
  <si>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</si>
  <si>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</si>
  <si>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</si>
  <si>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</si>
  <si>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</si>
  <si>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</si>
  <si>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</si>
  <si>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</si>
  <si>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</si>
  <si>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</si>
  <si>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</si>
  <si>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</si>
  <si>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</si>
  <si>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</si>
  <si>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</si>
  <si>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</si>
  <si>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</si>
  <si>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</si>
  <si>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</si>
  <si>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</si>
  <si>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</si>
  <si>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</si>
  <si>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</si>
  <si>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</si>
  <si>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</si>
  <si>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</si>
  <si>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</si>
  <si>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</si>
  <si>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</si>
  <si>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</si>
  <si>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</si>
  <si>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</si>
  <si>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</si>
  <si>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</si>
  <si>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</si>
  <si>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</si>
  <si>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</si>
  <si>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</si>
  <si>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</si>
  <si>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</si>
  <si>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</si>
  <si>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</si>
  <si>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</si>
  <si>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</si>
  <si>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</si>
  <si>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</si>
  <si>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</si>
  <si>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</si>
  <si>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</si>
  <si>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</si>
  <si>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</si>
  <si>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</si>
  <si>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</si>
  <si>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</si>
  <si>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</si>
  <si>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</si>
  <si>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</si>
  <si>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</si>
  <si>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</si>
  <si>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</si>
  <si>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</si>
  <si>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</si>
  <si>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</si>
  <si>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</si>
  <si>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</si>
  <si>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</si>
  <si>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</si>
  <si>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</si>
  <si>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</si>
  <si>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</si>
  <si>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</si>
  <si>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</si>
  <si>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</si>
  <si>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</si>
  <si>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</si>
  <si>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</si>
  <si>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</si>
  <si>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</si>
  <si>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</si>
  <si>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</si>
  <si>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</si>
  <si>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</si>
  <si>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</si>
  <si>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</si>
  <si>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</si>
  <si>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</si>
  <si>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</si>
  <si>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</si>
  <si>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</si>
  <si>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</si>
  <si>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</si>
  <si>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</si>
  <si>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</si>
  <si>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</si>
  <si>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</si>
  <si>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</si>
  <si>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</si>
  <si>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</si>
  <si>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</si>
  <si>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</si>
  <si>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</si>
  <si>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</si>
  <si>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</si>
  <si>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</si>
  <si>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</si>
  <si>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</si>
  <si>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</si>
  <si>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</si>
  <si>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</si>
  <si>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</si>
  <si>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</si>
  <si>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</si>
  <si>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</si>
  <si>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</si>
  <si>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</si>
  <si>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</si>
  <si>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</si>
  <si>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</si>
  <si>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</si>
  <si>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</si>
  <si>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</si>
  <si>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</si>
  <si>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</si>
  <si>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</si>
  <si>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</si>
  <si>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</si>
  <si>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</si>
  <si>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</si>
  <si>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</si>
  <si>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</si>
  <si>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</si>
  <si>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</si>
  <si>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</si>
  <si>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</si>
  <si>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</si>
  <si>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</si>
  <si>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</si>
  <si>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</si>
  <si>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</si>
  <si>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</si>
  <si>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</si>
  <si>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</si>
  <si>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</si>
  <si>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</si>
  <si>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</si>
  <si>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</si>
  <si>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</si>
  <si>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</si>
  <si>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</si>
  <si>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</si>
  <si>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</si>
  <si>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</si>
  <si>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</si>
  <si>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</si>
  <si>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</si>
  <si>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</si>
  <si>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</si>
  <si>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</si>
  <si>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</si>
  <si>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</si>
  <si>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</si>
  <si>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</si>
  <si>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</si>
  <si>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</si>
  <si>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</si>
  <si>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</si>
  <si>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</si>
  <si>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</si>
  <si>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</si>
  <si>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</si>
  <si>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</si>
  <si>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</si>
  <si>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</si>
  <si>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</si>
  <si>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</si>
  <si>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</si>
  <si>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</si>
  <si>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</si>
  <si>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</si>
  <si>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</si>
  <si>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</si>
  <si>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</si>
  <si>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</si>
  <si>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</si>
  <si>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</si>
  <si>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</si>
  <si>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</si>
  <si>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</si>
  <si>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</si>
  <si>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</si>
  <si>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</si>
  <si>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</si>
  <si>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</si>
  <si>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</si>
  <si>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</si>
  <si>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</si>
  <si>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</si>
  <si>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</si>
  <si>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</si>
  <si>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</si>
  <si>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</si>
  <si>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</si>
  <si>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</si>
  <si>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</si>
  <si>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</si>
  <si>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</si>
  <si>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</si>
  <si>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</si>
  <si>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</si>
  <si>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</si>
  <si>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</si>
  <si>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</si>
  <si>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</si>
  <si>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</si>
  <si>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</si>
  <si>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</si>
  <si>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</si>
  <si>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</si>
  <si>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</si>
  <si>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</si>
  <si>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</si>
  <si>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</si>
  <si>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</si>
  <si>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</si>
  <si>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</si>
  <si>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</si>
  <si>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</si>
  <si>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</si>
  <si>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</si>
  <si>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</si>
  <si>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</si>
  <si>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</si>
  <si>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</si>
  <si>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</si>
  <si>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</si>
  <si>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</si>
  <si>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</si>
  <si>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</si>
  <si>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</si>
  <si>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</si>
  <si>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</si>
  <si>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</si>
  <si>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</si>
  <si>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</si>
  <si>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</si>
  <si>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</si>
  <si>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</si>
  <si>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</si>
  <si>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</si>
  <si>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</si>
  <si>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</si>
  <si>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</si>
  <si>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</si>
  <si>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</si>
  <si>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</si>
  <si>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</si>
  <si>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</si>
  <si>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</si>
  <si>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</si>
  <si>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</si>
  <si>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</si>
  <si>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</si>
  <si>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</si>
  <si>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</si>
  <si>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</si>
  <si>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</si>
  <si>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</si>
  <si>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</si>
  <si>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</si>
  <si>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</si>
  <si>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</si>
  <si>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</si>
  <si>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</si>
  <si>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</si>
  <si>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</si>
  <si>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</si>
  <si>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</si>
  <si>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</si>
  <si>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</si>
  <si>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</si>
  <si>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</si>
  <si>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</si>
  <si>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</si>
  <si>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</si>
  <si>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</si>
  <si>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</si>
  <si>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</si>
  <si>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</si>
  <si>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</si>
  <si>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</si>
  <si>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</si>
  <si>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</si>
  <si>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</si>
  <si>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</si>
  <si>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</si>
  <si>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</si>
  <si>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</si>
  <si>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</si>
  <si>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</si>
  <si>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</si>
  <si>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</si>
  <si>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</si>
  <si>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</si>
  <si>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</si>
  <si>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</si>
  <si>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</si>
  <si>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</si>
  <si>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</si>
  <si>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</si>
  <si>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</si>
  <si>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</si>
  <si>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</si>
  <si>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</si>
  <si>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</si>
  <si>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</si>
  <si>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</si>
  <si>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</si>
  <si>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</si>
  <si>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</si>
  <si>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</si>
  <si>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</si>
  <si>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</si>
  <si>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</si>
  <si>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</si>
  <si>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</si>
  <si>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</si>
  <si>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</si>
  <si>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</si>
  <si>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</si>
  <si>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</si>
  <si>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</si>
  <si>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</si>
  <si>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</si>
  <si>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</si>
  <si>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</si>
  <si>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</si>
  <si>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</si>
  <si>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</si>
  <si>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</si>
  <si>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</si>
  <si>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</si>
  <si>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</si>
  <si>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</si>
  <si>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</si>
  <si>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</si>
  <si>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</si>
  <si>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</si>
  <si>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</si>
  <si>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</si>
  <si>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</si>
  <si>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</si>
  <si>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</si>
  <si>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</si>
  <si>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</si>
  <si>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</si>
  <si>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</si>
  <si>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</si>
  <si>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</si>
  <si>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</si>
  <si>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</si>
  <si>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</si>
  <si>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</si>
  <si>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</si>
  <si>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</si>
  <si>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</si>
  <si>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</si>
  <si>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</si>
  <si>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</si>
  <si>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</si>
  <si>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</si>
  <si>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</si>
  <si>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</si>
  <si>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</si>
  <si>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</si>
  <si>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</si>
  <si>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</si>
  <si>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</si>
  <si>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</si>
  <si>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</si>
  <si>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</si>
  <si>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</si>
  <si>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</si>
  <si>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</si>
  <si>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</si>
  <si>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</si>
  <si>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</si>
  <si>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</si>
  <si>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</si>
  <si>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</si>
  <si>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</si>
  <si>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</si>
  <si>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</si>
  <si>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</si>
  <si>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</si>
  <si>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</si>
  <si>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</si>
  <si>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</si>
  <si>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</si>
  <si>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</si>
  <si>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</si>
  <si>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</si>
  <si>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</si>
  <si>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</si>
  <si>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</si>
  <si>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</si>
  <si>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</si>
  <si>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</si>
  <si>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</si>
  <si>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</si>
  <si>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</si>
  <si>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</si>
  <si>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</si>
  <si>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</si>
  <si>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</si>
  <si>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</si>
  <si>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</si>
  <si>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</si>
  <si>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</si>
  <si>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</si>
  <si>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</si>
  <si>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</si>
  <si>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</si>
  <si>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</si>
  <si>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</si>
  <si>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</si>
  <si>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</si>
  <si>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</si>
  <si>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</si>
  <si>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</si>
  <si>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</si>
  <si>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</si>
  <si>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</si>
  <si>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</si>
  <si>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</si>
  <si>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</si>
  <si>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</si>
  <si>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</si>
  <si>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</si>
  <si>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</si>
  <si>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</si>
  <si>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</si>
  <si>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</si>
  <si>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</si>
  <si>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</si>
  <si>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</si>
  <si>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</si>
  <si>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</si>
  <si>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</si>
  <si>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</si>
  <si>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</si>
  <si>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</si>
  <si>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</si>
  <si>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</si>
  <si>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</si>
  <si>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</si>
  <si>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</si>
  <si>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</si>
  <si>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</si>
  <si>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</si>
  <si>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</si>
  <si>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</si>
  <si>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</si>
  <si>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</si>
  <si>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</si>
  <si>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</si>
  <si>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</si>
  <si>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</si>
  <si>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</si>
  <si>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</si>
  <si>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</si>
  <si>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</si>
  <si>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</si>
  <si>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</si>
  <si>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</si>
  <si>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</si>
  <si>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</si>
  <si>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</si>
  <si>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</si>
  <si>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</si>
  <si>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</si>
  <si>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</si>
  <si>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</si>
  <si>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</si>
  <si>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</si>
  <si>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</si>
  <si>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</si>
  <si>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</si>
  <si>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</si>
  <si>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</si>
  <si>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</si>
  <si>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</si>
  <si>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</si>
  <si>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</si>
  <si>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</si>
  <si>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</si>
  <si>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</si>
  <si>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</si>
  <si>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</si>
  <si>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</si>
  <si>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</si>
  <si>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</si>
  <si>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</si>
  <si>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</si>
  <si>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</si>
  <si>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</si>
  <si>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</si>
  <si>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</si>
  <si>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</si>
  <si>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</si>
  <si>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</si>
  <si>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</si>
  <si>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</si>
  <si>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</si>
  <si>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</si>
  <si>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</si>
  <si>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</si>
  <si>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</si>
  <si>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</si>
  <si>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</si>
  <si>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</si>
  <si>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</si>
  <si>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</si>
  <si>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</si>
  <si>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</si>
  <si>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</si>
  <si>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</si>
  <si>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</si>
  <si>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</si>
  <si>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</si>
  <si>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</si>
  <si>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</si>
  <si>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</si>
  <si>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</si>
  <si>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</si>
  <si>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</si>
  <si>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</si>
  <si>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</si>
  <si>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</si>
  <si>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</si>
  <si>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</si>
  <si>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</si>
  <si>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</si>
  <si>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</si>
  <si>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</si>
  <si>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</si>
  <si>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</si>
  <si>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</si>
  <si>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</si>
  <si>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</si>
  <si>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</si>
  <si>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</si>
  <si>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</si>
  <si>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</si>
  <si>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</si>
  <si>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</si>
  <si>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</si>
  <si>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</si>
  <si>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</si>
  <si>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</si>
  <si>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</si>
  <si>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</si>
  <si>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</si>
  <si>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</si>
  <si>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</si>
  <si>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</si>
  <si>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</si>
  <si>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</si>
  <si>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</si>
  <si>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</si>
  <si>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</si>
  <si>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</si>
  <si>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</si>
  <si>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</si>
  <si>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</si>
  <si>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</si>
  <si>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</si>
  <si>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</si>
  <si>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</si>
  <si>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</si>
  <si>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</si>
  <si>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</si>
  <si>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</si>
  <si>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</si>
  <si>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</si>
  <si>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</si>
  <si>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</si>
  <si>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</si>
  <si>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</si>
  <si>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</si>
  <si>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</si>
  <si>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</si>
  <si>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</si>
  <si>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</si>
  <si>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</si>
  <si>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</si>
  <si>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</si>
  <si>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</si>
  <si>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</si>
  <si>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</si>
  <si>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</si>
  <si>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</si>
  <si>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</si>
  <si>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</si>
  <si>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</si>
  <si>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</si>
  <si>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</si>
  <si>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</si>
  <si>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</si>
  <si>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</si>
  <si>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</si>
  <si>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</si>
  <si>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</si>
  <si>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</si>
  <si>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</si>
  <si>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</si>
  <si>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</si>
  <si>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</si>
  <si>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</si>
  <si>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</si>
  <si>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</si>
  <si>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</si>
  <si>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</si>
  <si>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</si>
  <si>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</si>
  <si>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</si>
  <si>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</si>
  <si>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</si>
  <si>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</si>
  <si>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</si>
  <si>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</si>
  <si>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</si>
  <si>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</si>
  <si>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</si>
  <si>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</si>
  <si>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</si>
  <si>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</si>
  <si>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</si>
  <si>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</si>
  <si>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</si>
  <si>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</si>
  <si>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</si>
  <si>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</si>
  <si>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</si>
  <si>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</si>
  <si>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</si>
  <si>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</si>
  <si>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</si>
  <si>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</si>
  <si>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</si>
  <si>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</si>
  <si>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</si>
  <si>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</si>
  <si>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</si>
  <si>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</si>
  <si>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</si>
  <si>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</si>
  <si>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</si>
  <si>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</si>
  <si>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</si>
  <si>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</si>
  <si>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</si>
  <si>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</si>
  <si>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</si>
  <si>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</si>
  <si>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</si>
  <si>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</si>
  <si>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</si>
  <si>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</si>
  <si>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</si>
  <si>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</si>
  <si>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</si>
  <si>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</si>
  <si>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</si>
  <si>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</si>
  <si>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</si>
  <si>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</si>
  <si>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</si>
  <si>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</si>
  <si>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</si>
  <si>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</si>
  <si>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</si>
  <si>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</si>
  <si>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</si>
  <si>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</si>
  <si>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</si>
  <si>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</si>
  <si>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</si>
  <si>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</si>
  <si>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</si>
  <si>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</si>
  <si>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</si>
  <si>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</si>
  <si>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</si>
  <si>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</si>
  <si>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</si>
  <si>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</si>
  <si>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</si>
  <si>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</si>
  <si>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</si>
  <si>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</si>
  <si>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</si>
  <si>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</si>
  <si>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</si>
  <si>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</si>
  <si>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</si>
  <si>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</si>
  <si>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</si>
  <si>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</si>
  <si>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</si>
  <si>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</si>
  <si>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</si>
  <si>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</si>
  <si>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</si>
  <si>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</si>
  <si>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</si>
  <si>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</si>
  <si>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</si>
  <si>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</si>
  <si>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</si>
  <si>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</si>
  <si>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</si>
  <si>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</si>
  <si>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</si>
  <si>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</si>
  <si>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</si>
  <si>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</si>
  <si>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</si>
  <si>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</si>
  <si>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</si>
  <si>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</si>
  <si>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</si>
  <si>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</si>
  <si>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</si>
  <si>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</si>
  <si>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</si>
  <si>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</si>
  <si>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</si>
  <si>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</si>
  <si>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</si>
  <si>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</si>
  <si>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</si>
  <si>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</si>
  <si>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</si>
  <si>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</si>
  <si>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</si>
  <si>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</si>
  <si>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</si>
  <si>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</si>
  <si>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</si>
  <si>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</si>
  <si>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</si>
  <si>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</si>
  <si>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</si>
  <si>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</si>
  <si>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</si>
  <si>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</si>
  <si>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</si>
  <si>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</si>
  <si>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</si>
  <si>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</si>
  <si>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</si>
  <si>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</si>
  <si>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</si>
  <si>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</si>
  <si>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</si>
  <si>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</si>
  <si>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</si>
  <si>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</si>
  <si>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</si>
  <si>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</si>
  <si>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</si>
  <si>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</si>
  <si>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</si>
  <si>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</si>
  <si>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</si>
  <si>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</si>
  <si>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</si>
  <si>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</si>
  <si>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</si>
  <si>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</si>
  <si>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</si>
  <si>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</si>
  <si>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</si>
  <si>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</si>
  <si>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</si>
  <si>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</si>
  <si>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</si>
  <si>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</si>
  <si>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</si>
  <si>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</si>
  <si>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</si>
  <si>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</si>
  <si>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</si>
  <si>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</si>
  <si>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</si>
  <si>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</si>
  <si>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</si>
  <si>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</si>
  <si>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</si>
  <si>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</si>
  <si>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</si>
  <si>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</si>
  <si>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</si>
  <si>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</si>
  <si>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</si>
  <si>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</si>
  <si>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</si>
  <si>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</si>
  <si>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</si>
  <si>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</si>
  <si>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</si>
  <si>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</si>
  <si>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</si>
  <si>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</si>
  <si>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</si>
  <si>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</si>
  <si>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</si>
  <si>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</si>
  <si>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</si>
  <si>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</si>
  <si>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</si>
  <si>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</si>
  <si>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</si>
  <si>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</si>
  <si>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</si>
  <si>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</si>
  <si>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</si>
  <si>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</si>
  <si>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</si>
  <si>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</si>
  <si>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</si>
  <si>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</si>
  <si>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</si>
  <si>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</si>
  <si>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</si>
  <si>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</si>
  <si>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</si>
  <si>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</si>
  <si>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</si>
  <si>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</si>
  <si>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</si>
  <si>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</si>
  <si>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</si>
  <si>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</si>
  <si>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</si>
  <si>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</si>
  <si>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</si>
  <si>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</si>
  <si>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</si>
  <si>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</si>
  <si>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</si>
  <si>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</si>
  <si>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</si>
  <si>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</si>
  <si>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</si>
  <si>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</si>
  <si>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</si>
  <si>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</si>
  <si>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</si>
  <si>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</si>
  <si>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</si>
  <si>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</si>
  <si>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</si>
  <si>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</si>
  <si>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</si>
  <si>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</si>
  <si>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</si>
  <si>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</si>
  <si>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</si>
  <si>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</si>
  <si>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</si>
  <si>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</si>
  <si>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</si>
  <si>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</si>
  <si>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</si>
  <si>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</si>
  <si>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</si>
  <si>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</si>
  <si>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</si>
  <si>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</si>
  <si>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</si>
  <si>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</si>
  <si>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</si>
  <si>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</si>
  <si>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</si>
  <si>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</si>
  <si>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</si>
  <si>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</si>
  <si>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</si>
  <si>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</si>
  <si>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</si>
  <si>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</si>
  <si>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</si>
  <si>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</si>
  <si>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</si>
  <si>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</si>
  <si>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</si>
  <si>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</si>
  <si>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</si>
  <si>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</si>
  <si>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</si>
  <si>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</si>
  <si>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</si>
  <si>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</si>
  <si>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</si>
  <si>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</si>
  <si>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</si>
  <si>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</si>
  <si>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</si>
  <si>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</si>
  <si>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</si>
  <si>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</si>
  <si>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</si>
  <si>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</si>
  <si>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</si>
  <si>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</si>
  <si>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</si>
  <si>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</si>
  <si>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</si>
  <si>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</si>
  <si>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</si>
  <si>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</si>
  <si>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</si>
  <si>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</si>
  <si>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</si>
  <si>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</si>
  <si>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</si>
  <si>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</si>
  <si>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</si>
  <si>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</si>
  <si>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</si>
  <si>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</si>
  <si>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</si>
  <si>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</si>
  <si>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</si>
  <si>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</si>
  <si>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</si>
  <si>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</si>
  <si>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</si>
  <si>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</si>
  <si>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</si>
  <si>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</si>
  <si>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</si>
  <si>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</si>
  <si>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</si>
  <si>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</si>
  <si>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</si>
  <si>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</si>
  <si>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</si>
  <si>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</si>
  <si>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</si>
  <si>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</si>
  <si>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</si>
  <si>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</si>
  <si>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</si>
  <si>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</si>
  <si>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</si>
  <si>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</si>
  <si>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</si>
  <si>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</si>
  <si>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</si>
  <si>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</si>
  <si>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</si>
  <si>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</si>
  <si>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</si>
  <si>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</si>
  <si>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</si>
  <si>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</si>
  <si>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</si>
  <si>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</si>
  <si>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</si>
  <si>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</si>
  <si>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</si>
  <si>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</si>
  <si>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</si>
  <si>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</si>
  <si>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</si>
  <si>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</si>
  <si>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</si>
  <si>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</si>
  <si>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</si>
  <si>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</si>
  <si>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</si>
  <si>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</si>
  <si>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</si>
  <si>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</si>
  <si>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</si>
  <si>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</si>
  <si>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</si>
  <si>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</si>
  <si>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</si>
  <si>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</si>
  <si>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</si>
  <si>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</si>
  <si>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</si>
  <si>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</si>
  <si>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</si>
  <si>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</si>
  <si>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</si>
  <si>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</si>
  <si>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</si>
  <si>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</si>
  <si>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</si>
  <si>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</si>
  <si>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</si>
  <si>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</si>
  <si>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</si>
  <si>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</si>
  <si>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</si>
  <si>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</si>
  <si>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</si>
  <si>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</si>
  <si>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</si>
  <si>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</si>
  <si>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</si>
  <si>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</si>
  <si>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</si>
  <si>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</si>
  <si>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</si>
  <si>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</si>
  <si>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</si>
  <si>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</si>
  <si>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</si>
  <si>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</si>
  <si>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</si>
  <si>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</si>
  <si>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</si>
  <si>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</si>
  <si>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</si>
  <si>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</si>
  <si>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</si>
  <si>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</si>
  <si>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</si>
  <si>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</si>
  <si>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</si>
  <si>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</si>
  <si>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</si>
  <si>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</si>
  <si>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</si>
  <si>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</si>
  <si>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</si>
  <si>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</si>
  <si>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</si>
  <si>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</si>
  <si>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</si>
  <si>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</si>
  <si>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</si>
  <si>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</si>
  <si>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</si>
  <si>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</si>
  <si>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</si>
  <si>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</si>
  <si>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</si>
  <si>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</si>
  <si>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</si>
  <si>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</si>
  <si>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</si>
  <si>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</si>
  <si>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</si>
  <si>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</si>
  <si>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</si>
  <si>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</si>
  <si>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</si>
  <si>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</si>
  <si>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</si>
  <si>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</si>
  <si>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</si>
  <si>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</si>
  <si>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</si>
  <si>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</si>
  <si>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</si>
  <si>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</si>
  <si>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</si>
  <si>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</si>
  <si>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</si>
  <si>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</si>
  <si>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</si>
  <si>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</si>
  <si>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</si>
  <si>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</si>
  <si>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</si>
  <si>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</si>
  <si>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</si>
  <si>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</si>
  <si>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</si>
  <si>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</si>
  <si>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</si>
  <si>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</si>
  <si>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</si>
  <si>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</si>
  <si>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</si>
  <si>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</si>
  <si>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</si>
  <si>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</si>
  <si>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</si>
  <si>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</si>
  <si>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</si>
  <si>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</si>
  <si>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</si>
  <si>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</si>
  <si>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</si>
  <si>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</si>
  <si>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</si>
  <si>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</si>
  <si>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</si>
  <si>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</si>
  <si>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</si>
  <si>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</si>
  <si>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</si>
  <si>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</si>
  <si>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</si>
  <si>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</si>
  <si>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</si>
  <si>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</si>
  <si>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</si>
  <si>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</si>
  <si>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</si>
  <si>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</si>
  <si>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</si>
  <si>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</si>
  <si>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</si>
  <si>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</si>
  <si>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</si>
  <si>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</si>
  <si>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</si>
  <si>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</si>
  <si>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</si>
  <si>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</si>
  <si>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</si>
  <si>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</si>
  <si>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</si>
  <si>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</si>
  <si>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</si>
  <si>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</si>
  <si>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</si>
  <si>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</si>
  <si>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</si>
  <si>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</si>
  <si>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</si>
  <si>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</si>
  <si>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</si>
  <si>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</si>
  <si>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</si>
  <si>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</si>
  <si>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</si>
  <si>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</si>
  <si>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</si>
  <si>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</si>
  <si>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</si>
  <si>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</si>
  <si>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</si>
  <si>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</si>
  <si>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</si>
  <si>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</si>
  <si>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</si>
  <si>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</si>
  <si>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</si>
  <si>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</si>
  <si>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</si>
  <si>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</si>
  <si>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</si>
  <si>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</si>
  <si>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</si>
  <si>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</si>
  <si>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</si>
  <si>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</si>
  <si>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</si>
  <si>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</si>
  <si>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</si>
  <si>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</si>
  <si>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</si>
  <si>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</si>
  <si>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</si>
  <si>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</si>
  <si>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</si>
  <si>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</si>
  <si>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</si>
  <si>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</si>
  <si>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</si>
  <si>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</si>
  <si>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</si>
  <si>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</si>
  <si>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</si>
  <si>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</si>
  <si>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</si>
  <si>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</si>
  <si>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</si>
  <si>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</si>
  <si>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</si>
  <si>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</si>
  <si>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</si>
  <si>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</si>
  <si>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</si>
  <si>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</si>
  <si>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</si>
  <si>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</si>
  <si>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</si>
  <si>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</si>
  <si>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</si>
  <si>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</si>
  <si>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</si>
  <si>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</si>
  <si>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</si>
  <si>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</si>
  <si>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</si>
  <si>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</si>
  <si>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</si>
  <si>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</si>
  <si>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</si>
  <si>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</si>
  <si>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</si>
  <si>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</si>
  <si>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</si>
  <si>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</si>
  <si>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</si>
  <si>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</si>
  <si>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</si>
  <si>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</si>
  <si>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</si>
  <si>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</si>
  <si>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</si>
  <si>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</si>
  <si>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</si>
  <si>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</si>
  <si>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</si>
  <si>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</si>
  <si>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</si>
  <si>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</si>
  <si>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</si>
  <si>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</si>
  <si>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</si>
  <si>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</si>
  <si>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</si>
  <si>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</si>
  <si>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</si>
  <si>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</si>
  <si>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</si>
  <si>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</si>
  <si>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</si>
  <si>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</si>
  <si>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</si>
  <si>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</si>
  <si>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</si>
  <si>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</si>
  <si>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</si>
  <si>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</si>
  <si>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</si>
  <si>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</si>
  <si>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</si>
  <si>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</si>
  <si>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</si>
  <si>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</si>
  <si>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</si>
  <si>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</si>
  <si>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</si>
  <si>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</si>
  <si>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</si>
  <si>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</si>
  <si>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</si>
  <si>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</si>
  <si>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</si>
  <si>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</si>
  <si>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</si>
  <si>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</si>
  <si>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</si>
  <si>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</si>
  <si>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</si>
  <si>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</si>
  <si>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</si>
  <si>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</si>
  <si>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</si>
  <si>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</si>
  <si>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</si>
  <si>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</si>
  <si>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</si>
  <si>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</si>
  <si>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</si>
  <si>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</si>
  <si>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</si>
  <si>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</si>
  <si>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</si>
  <si>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</si>
  <si>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</si>
  <si>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</si>
  <si>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</si>
  <si>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</si>
  <si>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</si>
  <si>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</si>
  <si>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</si>
  <si>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</si>
  <si>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</si>
  <si>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</si>
  <si>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</si>
  <si>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</si>
  <si>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</si>
  <si>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</si>
  <si>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</si>
  <si>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</si>
  <si>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</si>
  <si>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</si>
  <si>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</si>
  <si>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</si>
  <si>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</si>
  <si>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</si>
  <si>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</si>
  <si>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</si>
  <si>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</si>
  <si>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</si>
  <si>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</si>
  <si>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</si>
  <si>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</si>
  <si>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</si>
  <si>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</si>
  <si>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</si>
  <si>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</si>
  <si>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</si>
  <si>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</si>
  <si>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</si>
  <si>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</si>
  <si>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</si>
  <si>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</si>
  <si>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</si>
  <si>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</si>
  <si>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</si>
  <si>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</si>
  <si>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</si>
  <si>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</si>
  <si>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</si>
  <si>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</si>
  <si>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</si>
  <si>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</si>
  <si>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</si>
  <si>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</si>
  <si>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</si>
  <si>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</si>
  <si>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</si>
  <si>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</si>
  <si>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</si>
  <si>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</si>
  <si>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</si>
  <si>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</si>
  <si>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</si>
  <si>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</si>
  <si>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</si>
  <si>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</si>
  <si>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</si>
  <si>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</si>
  <si>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</si>
  <si>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</si>
  <si>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</si>
  <si>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</si>
  <si>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</si>
  <si>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</si>
  <si>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</si>
  <si>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</si>
  <si>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</si>
  <si>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</si>
  <si>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</si>
  <si>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</si>
  <si>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</si>
  <si>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</si>
  <si>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</si>
  <si>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</si>
  <si>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</si>
  <si>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</si>
  <si>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</si>
  <si>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</si>
  <si>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</si>
  <si>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</si>
  <si>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</si>
  <si>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</si>
  <si>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</si>
  <si>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</si>
  <si>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</si>
  <si>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</si>
  <si>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</si>
  <si>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</si>
  <si>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</si>
  <si>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</si>
  <si>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</si>
  <si>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</si>
  <si>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</si>
  <si>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</si>
  <si>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</si>
  <si>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</si>
  <si>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</si>
  <si>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</si>
  <si>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</si>
  <si>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</si>
  <si>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</si>
  <si>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</si>
  <si>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</si>
  <si>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</si>
  <si>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</si>
  <si>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</si>
  <si>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</si>
  <si>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</si>
  <si>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</si>
  <si>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</si>
  <si>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</si>
  <si>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</si>
  <si>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</si>
  <si>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</si>
  <si>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</si>
  <si>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</si>
  <si>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</si>
  <si>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</si>
  <si>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</si>
  <si>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</si>
  <si>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</si>
  <si>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</si>
  <si>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</si>
  <si>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</si>
  <si>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</si>
  <si>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</si>
  <si>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</si>
  <si>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</si>
  <si>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</si>
  <si>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</si>
  <si>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</si>
  <si>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</si>
  <si>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</si>
  <si>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</si>
  <si>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</si>
  <si>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</si>
  <si>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</si>
  <si>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</si>
  <si>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</si>
  <si>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</si>
  <si>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</si>
  <si>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</si>
  <si>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</si>
  <si>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</si>
  <si>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</si>
  <si>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</si>
  <si>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</si>
  <si>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</si>
  <si>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</si>
  <si>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</si>
  <si>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</si>
  <si>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</si>
  <si>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</si>
  <si>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</si>
  <si>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</si>
  <si>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</si>
  <si>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</si>
  <si>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</si>
  <si>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</si>
  <si>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</si>
  <si>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</si>
  <si>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</si>
  <si>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</si>
  <si>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</si>
  <si>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</si>
  <si>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</si>
  <si>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</si>
  <si>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</si>
  <si>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</si>
  <si>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</si>
  <si>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</si>
  <si>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</si>
  <si>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</si>
  <si>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</si>
  <si>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</si>
  <si>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</si>
  <si>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</si>
  <si>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</si>
  <si>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</si>
  <si>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</si>
  <si>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</si>
  <si>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</si>
  <si>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</si>
  <si>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</si>
  <si>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</si>
  <si>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</si>
  <si>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</si>
  <si>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</si>
  <si>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</si>
  <si>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</si>
  <si>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</si>
  <si>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</si>
  <si>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</si>
  <si>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</si>
  <si>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</si>
  <si>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</si>
  <si>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</si>
  <si>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</si>
  <si>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</si>
  <si>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</si>
  <si>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</si>
  <si>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</si>
  <si>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</si>
  <si>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</si>
  <si>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</si>
  <si>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</si>
  <si>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</si>
  <si>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</si>
  <si>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</si>
  <si>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</si>
  <si>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</si>
  <si>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</si>
  <si>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</si>
  <si>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</si>
  <si>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</si>
  <si>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</si>
  <si>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</si>
  <si>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</si>
  <si>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</si>
  <si>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</si>
  <si>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</si>
  <si>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</si>
  <si>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</si>
  <si>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</si>
  <si>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</si>
  <si>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</si>
  <si>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</si>
  <si>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</si>
  <si>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</si>
  <si>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</si>
  <si>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</si>
  <si>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</si>
  <si>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</si>
  <si>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</si>
  <si>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</si>
  <si>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</si>
  <si>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</si>
  <si>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</si>
  <si>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</si>
  <si>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</si>
  <si>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</si>
  <si>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</si>
  <si>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</si>
  <si>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</si>
  <si>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</si>
  <si>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</si>
  <si>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</si>
  <si>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</si>
  <si>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</si>
  <si>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</si>
  <si>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</si>
  <si>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</si>
  <si>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</si>
  <si>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</si>
  <si>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</si>
  <si>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</si>
  <si>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</si>
  <si>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</si>
  <si>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</si>
  <si>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</si>
  <si>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</si>
  <si>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</si>
  <si>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</si>
  <si>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</si>
  <si>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</si>
  <si>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</si>
  <si>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</si>
  <si>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</si>
  <si>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</si>
  <si>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</si>
  <si>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</si>
  <si>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</si>
  <si>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</si>
  <si>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</si>
  <si>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</si>
  <si>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</si>
  <si>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</si>
  <si>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</si>
  <si>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</si>
  <si>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</si>
  <si>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</si>
  <si>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</si>
  <si>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</si>
  <si>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</si>
  <si>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</si>
  <si>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</si>
  <si>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</si>
  <si>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</si>
  <si>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</si>
  <si>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</si>
  <si>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</si>
  <si>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</si>
  <si>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</si>
  <si>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</si>
  <si>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</si>
  <si>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</si>
  <si>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</si>
  <si>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</si>
  <si>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</si>
  <si>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</si>
  <si>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</si>
  <si>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</si>
  <si>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</si>
  <si>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</si>
  <si>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</si>
  <si>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</si>
  <si>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</si>
  <si>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</si>
  <si>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</si>
  <si>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</si>
  <si>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</si>
  <si>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</si>
  <si>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</si>
  <si>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</si>
  <si>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</si>
  <si>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</si>
  <si>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</si>
  <si>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</si>
  <si>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</si>
  <si>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</si>
  <si>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</si>
  <si>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</si>
  <si>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</si>
  <si>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</si>
  <si>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</si>
  <si>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</si>
  <si>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</si>
  <si>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</si>
  <si>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</si>
  <si>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</si>
  <si>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</si>
  <si>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</si>
  <si>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</si>
  <si>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</si>
  <si>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</si>
  <si>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</si>
  <si>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</si>
  <si>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</si>
  <si>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</si>
  <si>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</si>
  <si>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</si>
  <si>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</si>
  <si>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</si>
  <si>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</si>
  <si>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</si>
  <si>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</si>
  <si>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</si>
  <si>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</si>
  <si>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</si>
  <si>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</si>
  <si>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</si>
  <si>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</si>
  <si>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</si>
  <si>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</si>
  <si>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</si>
  <si>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</si>
  <si>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</si>
  <si>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</si>
  <si>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</si>
  <si>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</si>
  <si>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</si>
  <si>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</si>
  <si>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</si>
  <si>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</si>
  <si>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</si>
  <si>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</si>
  <si>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</si>
  <si>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</si>
  <si>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</si>
  <si>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</si>
  <si>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</si>
  <si>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</si>
  <si>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</si>
  <si>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</si>
  <si>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</si>
  <si>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</si>
  <si>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</si>
  <si>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</si>
  <si>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</si>
  <si>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</si>
  <si>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</si>
  <si>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</si>
  <si>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</si>
  <si>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</si>
  <si>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</si>
  <si>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</si>
  <si>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</si>
  <si>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</si>
  <si>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</si>
  <si>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</si>
  <si>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</si>
  <si>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</si>
  <si>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</si>
  <si>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</si>
  <si>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</si>
  <si>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</si>
  <si>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</si>
  <si>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</si>
  <si>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</si>
  <si>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</si>
  <si>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</si>
  <si>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</si>
  <si>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</si>
  <si>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</si>
  <si>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</si>
  <si>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</si>
  <si>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</si>
  <si>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</si>
  <si>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</si>
  <si>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</si>
  <si>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</si>
  <si>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</si>
  <si>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</si>
  <si>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</si>
  <si>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</si>
  <si>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</si>
  <si>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</si>
  <si>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</si>
  <si>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</si>
  <si>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</si>
  <si>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</si>
  <si>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</si>
  <si>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</si>
  <si>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</si>
  <si>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</si>
  <si>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</si>
  <si>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</si>
  <si>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</si>
  <si>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</si>
  <si>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</si>
  <si>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</si>
  <si>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</si>
  <si>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</si>
  <si>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</si>
  <si>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</si>
  <si>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</si>
  <si>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</si>
  <si>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</si>
  <si>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</si>
  <si>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</si>
  <si>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</si>
  <si>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</si>
  <si>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</si>
  <si>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</si>
  <si>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</si>
  <si>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</si>
  <si>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</si>
  <si>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</si>
  <si>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</si>
  <si>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</si>
  <si>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</si>
  <si>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</si>
  <si>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</si>
  <si>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</si>
  <si>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</si>
  <si>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</si>
  <si>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</si>
  <si>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</si>
  <si>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</si>
  <si>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</si>
  <si>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</si>
  <si>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</si>
  <si>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</si>
  <si>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</si>
  <si>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</si>
  <si>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</si>
  <si>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</si>
  <si>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</si>
  <si>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</si>
  <si>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</si>
  <si>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</si>
  <si>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</si>
  <si>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</si>
  <si>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</si>
  <si>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</si>
  <si>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</si>
  <si>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</si>
  <si>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</si>
  <si>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</si>
  <si>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</si>
  <si>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</si>
  <si>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</si>
  <si>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</si>
  <si>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</si>
  <si>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</si>
  <si>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</si>
  <si>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</si>
  <si>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</si>
  <si>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</si>
  <si>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</si>
  <si>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</si>
  <si>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</si>
  <si>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</si>
  <si>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</si>
  <si>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</si>
  <si>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</si>
  <si>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</si>
  <si>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</si>
  <si>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</si>
  <si>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</si>
  <si>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</si>
  <si>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</si>
  <si>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</si>
  <si>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</si>
  <si>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</si>
  <si>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</si>
  <si>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</si>
  <si>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</si>
  <si>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</si>
  <si>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</si>
  <si>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</si>
  <si>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</si>
  <si>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</si>
  <si>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</si>
  <si>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</si>
  <si>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</si>
  <si>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</si>
  <si>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</si>
  <si>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</si>
  <si>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</si>
  <si>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</si>
  <si>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</si>
  <si>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</si>
  <si>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</si>
  <si>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</si>
  <si>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</si>
  <si>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</si>
  <si>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</si>
  <si>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</si>
  <si>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</si>
  <si>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</si>
  <si>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</si>
  <si>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</si>
  <si>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</si>
  <si>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</si>
  <si>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</si>
  <si>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</si>
  <si>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</si>
  <si>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</si>
  <si>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</si>
  <si>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</si>
  <si>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</si>
  <si>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</si>
  <si>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</si>
  <si>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</si>
  <si>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</si>
  <si>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</si>
  <si>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</si>
  <si>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</si>
  <si>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</si>
  <si>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</si>
  <si>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</si>
  <si>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</si>
  <si>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</si>
  <si>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</si>
  <si>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</si>
  <si>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</si>
  <si>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</si>
  <si>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</si>
  <si>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</si>
  <si>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</si>
  <si>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</si>
  <si>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</si>
  <si>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</si>
  <si>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</si>
  <si>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</si>
  <si>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</si>
  <si>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</si>
  <si>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</si>
  <si>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</si>
  <si>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</si>
  <si>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</si>
  <si>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</si>
  <si>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</si>
  <si>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</si>
  <si>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</si>
  <si>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</si>
  <si>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</si>
  <si>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</si>
  <si>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</si>
  <si>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</si>
  <si>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</si>
  <si>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</si>
  <si>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</si>
  <si>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</si>
  <si>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</si>
  <si>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</si>
  <si>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</si>
  <si>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</si>
  <si>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</si>
  <si>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</si>
  <si>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</si>
  <si>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</si>
  <si>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</si>
  <si>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</si>
  <si>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</si>
  <si>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</si>
  <si>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</si>
  <si>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</si>
  <si>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</si>
  <si>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</si>
  <si>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</si>
  <si>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</si>
  <si>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</si>
  <si>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</si>
  <si>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</si>
  <si>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</si>
  <si>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</si>
  <si>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</si>
  <si>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</si>
  <si>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</si>
  <si>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</si>
  <si>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</si>
  <si>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</si>
  <si>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</si>
  <si>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</si>
  <si>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</si>
  <si>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</si>
  <si>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</si>
  <si>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</si>
  <si>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</si>
  <si>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</si>
  <si>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</si>
  <si>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</si>
  <si>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</si>
  <si>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</si>
  <si>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</si>
  <si>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</si>
  <si>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</si>
  <si>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</si>
  <si>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</si>
  <si>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</si>
  <si>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</si>
  <si>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</si>
  <si>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</si>
  <si>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</si>
  <si>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</si>
  <si>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</si>
  <si>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</si>
  <si>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</si>
  <si>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</si>
  <si>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</si>
  <si>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</si>
  <si>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</si>
  <si>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</si>
  <si>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</si>
  <si>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</si>
  <si>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</si>
  <si>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</si>
  <si>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</si>
  <si>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</si>
  <si>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</si>
  <si>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</si>
  <si>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</si>
  <si>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</si>
  <si>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</si>
  <si>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</si>
  <si>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</si>
  <si>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</si>
  <si>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</si>
  <si>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</si>
  <si>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</si>
  <si>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</si>
  <si>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</si>
  <si>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</si>
  <si>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</si>
  <si>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</si>
  <si>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</si>
  <si>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</si>
  <si>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</si>
  <si>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</si>
  <si>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</si>
  <si>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</si>
  <si>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</si>
  <si>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</si>
  <si>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</si>
  <si>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</si>
  <si>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</si>
  <si>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</si>
  <si>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</si>
  <si>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</si>
  <si>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</si>
  <si>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</si>
  <si>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</si>
  <si>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</si>
  <si>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</si>
  <si>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</si>
  <si>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</si>
  <si>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</si>
  <si>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</si>
  <si>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</si>
  <si>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</si>
  <si>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</si>
  <si>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</si>
  <si>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</si>
  <si>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</si>
  <si>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</si>
  <si>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</si>
  <si>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</si>
  <si>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</si>
  <si>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</si>
  <si>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</si>
  <si>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</si>
  <si>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</si>
  <si>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</si>
  <si>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</si>
  <si>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</si>
  <si>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</si>
  <si>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</si>
  <si>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</si>
  <si>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</si>
  <si>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</si>
  <si>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</si>
  <si>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</si>
  <si>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</si>
  <si>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</si>
  <si>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</si>
  <si>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</si>
  <si>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</si>
  <si>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</si>
  <si>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</si>
  <si>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</si>
  <si>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</si>
  <si>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</si>
  <si>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</si>
  <si>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</si>
  <si>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</si>
  <si>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</si>
  <si>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</si>
  <si>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</si>
  <si>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</si>
  <si>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</si>
  <si>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</si>
  <si>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</si>
  <si>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</si>
  <si>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</si>
  <si>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</si>
  <si>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</si>
  <si>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</si>
  <si>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</si>
  <si>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</si>
  <si>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</si>
  <si>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</si>
  <si>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</si>
  <si>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</si>
  <si>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</si>
  <si>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</si>
  <si>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</si>
  <si>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</si>
  <si>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</si>
  <si>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</si>
  <si>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</si>
  <si>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</si>
  <si>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</si>
  <si>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</si>
  <si>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</si>
  <si>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</si>
  <si>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</si>
  <si>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</si>
  <si>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</si>
  <si>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</si>
  <si>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</si>
  <si>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</si>
  <si>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</si>
  <si>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</si>
  <si>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</si>
  <si>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</si>
  <si>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</si>
  <si>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</si>
  <si>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</si>
  <si>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</si>
  <si>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</si>
  <si>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</si>
  <si>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</si>
  <si>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</si>
  <si>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</si>
  <si>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</si>
  <si>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</si>
  <si>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</si>
  <si>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</si>
  <si>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</si>
  <si>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</si>
  <si>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</si>
  <si>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</si>
  <si>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</si>
  <si>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</si>
  <si>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</si>
  <si>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</si>
  <si>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</si>
  <si>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</si>
  <si>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</si>
  <si>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</si>
  <si>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</si>
  <si>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</si>
  <si>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</si>
  <si>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</si>
  <si>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</si>
  <si>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</si>
  <si>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</si>
  <si>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</si>
  <si>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</si>
  <si>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</si>
  <si>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</si>
  <si>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</si>
  <si>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</si>
  <si>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</si>
  <si>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</si>
  <si>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</si>
  <si>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</si>
  <si>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</si>
  <si>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</si>
  <si>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</si>
  <si>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</si>
  <si>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</si>
  <si>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</si>
  <si>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</si>
  <si>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</si>
  <si>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</si>
  <si>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</si>
  <si>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</si>
  <si>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</si>
  <si>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</si>
  <si>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</si>
  <si>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</si>
  <si>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</si>
  <si>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</si>
  <si>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</si>
  <si>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</si>
  <si>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</si>
  <si>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</si>
  <si>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</si>
  <si>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</si>
  <si>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</si>
  <si>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</si>
  <si>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</si>
  <si>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</si>
  <si>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</si>
  <si>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</si>
  <si>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</si>
  <si>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</si>
  <si>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</si>
  <si>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</si>
  <si>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</si>
  <si>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</si>
  <si>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</si>
  <si>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</si>
  <si>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</si>
  <si>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</si>
  <si>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</si>
  <si>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</si>
  <si>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</si>
  <si>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</si>
  <si>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</si>
  <si>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</si>
  <si>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</si>
  <si>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</si>
  <si>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</si>
  <si>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</si>
  <si>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</si>
  <si>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</si>
  <si>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</si>
  <si>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</si>
  <si>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</si>
  <si>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</si>
  <si>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</si>
  <si>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</si>
  <si>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</si>
  <si>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</si>
  <si>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</si>
  <si>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</si>
  <si>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</si>
  <si>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</si>
  <si>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</si>
  <si>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</si>
  <si>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</si>
  <si>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</si>
  <si>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</si>
  <si>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</si>
  <si>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</si>
  <si>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</si>
  <si>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</si>
  <si>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</si>
  <si>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</si>
  <si>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</si>
  <si>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</si>
  <si>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</si>
  <si>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</si>
  <si>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</si>
  <si>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</si>
  <si>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</si>
  <si>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</si>
  <si>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</si>
  <si>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</si>
  <si>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</si>
  <si>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</si>
  <si>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</si>
  <si>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</si>
  <si>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</si>
  <si>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</si>
  <si>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</si>
  <si>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</si>
  <si>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</si>
  <si>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</si>
  <si>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</si>
  <si>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</si>
  <si>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</si>
  <si>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</si>
  <si>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</si>
  <si>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</si>
  <si>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</si>
  <si>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</si>
  <si>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</si>
  <si>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</si>
  <si>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</si>
  <si>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</si>
  <si>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</si>
  <si>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</si>
  <si>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</si>
  <si>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</si>
  <si>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</si>
  <si>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</si>
  <si>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</si>
  <si>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</si>
  <si>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</si>
  <si>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</si>
  <si>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</si>
  <si>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</si>
  <si>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</si>
  <si>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</si>
  <si>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</si>
  <si>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</si>
  <si>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</si>
  <si>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</si>
  <si>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</si>
  <si>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</si>
  <si>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</si>
  <si>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</si>
  <si>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</si>
  <si>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</si>
  <si>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</si>
  <si>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</si>
  <si>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</si>
  <si>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</si>
  <si>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</si>
  <si>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</si>
  <si>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</si>
  <si>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</si>
  <si>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</si>
  <si>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</si>
  <si>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</si>
  <si>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</si>
  <si>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</si>
  <si>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</si>
  <si>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</si>
  <si>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</si>
  <si>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</si>
  <si>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</si>
  <si>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</si>
  <si>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</si>
  <si>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</si>
  <si>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</si>
  <si>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</si>
  <si>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</si>
  <si>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</si>
  <si>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</si>
  <si>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</si>
  <si>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</si>
  <si>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</si>
  <si>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</si>
  <si>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</si>
  <si>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</si>
  <si>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</si>
  <si>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</si>
  <si>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</si>
  <si>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</si>
  <si>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</si>
  <si>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</si>
  <si>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</si>
  <si>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</si>
  <si>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</si>
  <si>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</si>
  <si>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</si>
  <si>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</si>
  <si>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</si>
  <si>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</si>
  <si>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</si>
  <si>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</si>
  <si>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</si>
  <si>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</si>
  <si>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</si>
  <si>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</si>
  <si>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</si>
  <si>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</si>
  <si>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</si>
  <si>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</si>
  <si>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</si>
  <si>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</si>
  <si>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</si>
  <si>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</si>
  <si>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</si>
  <si>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</si>
  <si>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</si>
  <si>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</si>
  <si>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</si>
  <si>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</si>
  <si>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</si>
  <si>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</si>
  <si>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</si>
  <si>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</si>
  <si>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</si>
  <si>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즉시 완료권</t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</si>
  <si>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</si>
  <si>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</si>
  <si>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</si>
  <si>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</si>
  <si>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</si>
  <si>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</si>
  <si>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</si>
  <si>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</si>
  <si>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</si>
  <si>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</si>
  <si>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</si>
  <si>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</si>
  <si>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</si>
  <si>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</si>
  <si>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</si>
  <si>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</si>
  <si>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</si>
  <si>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</si>
  <si>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</si>
  <si>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</si>
  <si>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</si>
  <si>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</si>
  <si>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</si>
  <si>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</si>
  <si>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</si>
  <si>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</si>
  <si>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</si>
  <si>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</si>
  <si>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</si>
  <si>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</si>
  <si>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</si>
  <si>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</si>
  <si>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</si>
  <si>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</si>
  <si>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</si>
  <si>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</si>
  <si>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</si>
  <si>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</si>
  <si>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</si>
  <si>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</si>
  <si>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</si>
  <si>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</si>
  <si>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</si>
  <si>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</si>
  <si>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</si>
  <si>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</si>
  <si>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</si>
  <si>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</si>
  <si>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</si>
  <si>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</si>
  <si>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</si>
  <si>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</si>
  <si>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</si>
  <si>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</si>
  <si>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</si>
  <si>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</si>
  <si>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</si>
  <si>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</si>
  <si>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</si>
  <si>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</si>
  <si>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</si>
  <si>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</si>
  <si>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</si>
  <si>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</si>
  <si>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</si>
  <si>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</si>
  <si>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</si>
  <si>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</si>
  <si>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</si>
  <si>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</si>
  <si>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</si>
  <si>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</si>
  <si>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</si>
  <si>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</si>
  <si>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</si>
  <si>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</si>
  <si>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</si>
  <si>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</si>
  <si>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</si>
  <si>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</si>
  <si>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</si>
  <si>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</si>
  <si>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</si>
  <si>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</si>
  <si>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</si>
  <si>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</si>
  <si>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</si>
  <si>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</si>
  <si>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</si>
  <si>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</si>
  <si>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</si>
  <si>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</si>
  <si>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</si>
  <si>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</si>
  <si>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</si>
  <si>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</si>
  <si>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</si>
  <si>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</si>
  <si>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</si>
  <si>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</si>
  <si>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&lt; 버그 수정 항목 &gt;</t>
    <phoneticPr fontId="6" type="noConversion"/>
  </si>
  <si>
    <t>길드 마크</t>
    <phoneticPr fontId="6" type="noConversion"/>
  </si>
  <si>
    <t>길드 마크 : 기존에 마크만 있던 길드 마크를 배경과 효과 두 단계를 추가.</t>
    <phoneticPr fontId="6" type="noConversion"/>
  </si>
  <si>
    <t>초월 던전</t>
    <phoneticPr fontId="6" type="noConversion"/>
  </si>
  <si>
    <t>스페셜 상점</t>
    <phoneticPr fontId="6" type="noConversion"/>
  </si>
  <si>
    <t>칭호 등록권 3개 묶음 문구 수정:  칭호 등록권 3개 지급 으로 타 상품과 문구 표현 통일</t>
    <phoneticPr fontId="6" type="noConversion"/>
  </si>
  <si>
    <t xml:space="preserve"> - 신규 창설인 경우 새로운 마크 설정 UI 및 기능 제공.</t>
    <phoneticPr fontId="6" type="noConversion"/>
  </si>
  <si>
    <t xml:space="preserve"> - 길드 마크 다양성 제공 : 길드 배경 8종(없음 별도), 길드 효과 8종 (없음 별도)</t>
    <phoneticPr fontId="6" type="noConversion"/>
  </si>
  <si>
    <t xml:space="preserve"> - 이미 적용된 길드 마크 유지 : 길드 마스터가 길드 마크 변경 시 배경과 효과 추가 설정 가능함.</t>
    <phoneticPr fontId="6" type="noConversion"/>
  </si>
  <si>
    <t>110 단계 방어력 보정 비율(4.08)기준으로 111부터 115까지 11%씩 상승</t>
    <phoneticPr fontId="6" type="noConversion"/>
  </si>
  <si>
    <t>이전 요구량보다 5% 하향</t>
  </si>
  <si>
    <t>1레벨 길드경험치 정보</t>
  </si>
  <si>
    <t>2레벨 길드경험치 정보</t>
  </si>
  <si>
    <t>3레벨 길드경험치 정보</t>
  </si>
  <si>
    <t>4레벨 길드경험치 정보</t>
  </si>
  <si>
    <t>5레벨 길드경험치 정보</t>
  </si>
  <si>
    <t>6레벨 길드경험치 정보</t>
  </si>
  <si>
    <t>7레벨 길드경험치 정보</t>
  </si>
  <si>
    <t>8레벨 길드경험치 정보</t>
  </si>
  <si>
    <t>9레벨 길드경험치 정보</t>
  </si>
  <si>
    <t>10레벨 길드경험치 정보</t>
  </si>
  <si>
    <t>11레벨 길드경험치 정보</t>
  </si>
  <si>
    <t>12레벨 길드경험치 정보</t>
  </si>
  <si>
    <t>13레벨 길드경험치 정보</t>
  </si>
  <si>
    <t>14레벨 길드경험치 정보</t>
  </si>
  <si>
    <t>15레벨 길드경험치 정보</t>
  </si>
  <si>
    <t>16레벨 길드경험치 정보</t>
  </si>
  <si>
    <t>17레벨 길드경험치 정보</t>
  </si>
  <si>
    <t>18레벨 길드경험치 정보</t>
  </si>
  <si>
    <t>19레벨 길드경험치 정보</t>
  </si>
  <si>
    <t>20레벨 길드경험치 정보</t>
  </si>
  <si>
    <t>21레벨 길드경험치 정보</t>
  </si>
  <si>
    <t>22레벨 길드경험치 정보</t>
  </si>
  <si>
    <t>23레벨 길드경험치 정보</t>
  </si>
  <si>
    <t>24레벨 길드경험치 정보</t>
  </si>
  <si>
    <t>25레벨 길드경험치 정보</t>
  </si>
  <si>
    <t>26레벨 길드경험치 정보</t>
  </si>
  <si>
    <t>27레벨 길드경험치 정보</t>
  </si>
  <si>
    <t>28레벨 길드경험치 정보</t>
  </si>
  <si>
    <t>29레벨 길드경험치 정보</t>
  </si>
  <si>
    <t>30레벨 길드경험치 정보</t>
  </si>
  <si>
    <t>31레벨 길드경험치 정보</t>
  </si>
  <si>
    <t>32레벨 길드경험치 정보</t>
  </si>
  <si>
    <t>33레벨 길드경험치 정보</t>
  </si>
  <si>
    <t>34레벨 길드경험치 정보</t>
  </si>
  <si>
    <t>35레벨 길드경험치 정보</t>
  </si>
  <si>
    <t>36레벨 길드경험치 정보</t>
  </si>
  <si>
    <t>37레벨 길드경험치 정보</t>
  </si>
  <si>
    <t>38레벨 길드경험치 정보</t>
  </si>
  <si>
    <t>39레벨 길드경험치 정보</t>
  </si>
  <si>
    <t>40레벨 길드경험치 정보</t>
  </si>
  <si>
    <t>41레벨 길드경험치 정보</t>
  </si>
  <si>
    <t>42레벨 길드경험치 정보</t>
  </si>
  <si>
    <t>43레벨 길드경험치 정보</t>
  </si>
  <si>
    <t>44레벨 길드경험치 정보</t>
  </si>
  <si>
    <t>45레벨 길드경험치 정보</t>
  </si>
  <si>
    <t>46레벨 길드경험치 정보</t>
  </si>
  <si>
    <t>47레벨 길드경험치 정보</t>
  </si>
  <si>
    <t>48레벨 길드경험치 정보</t>
  </si>
  <si>
    <t>49레벨 길드경험치 정보</t>
  </si>
  <si>
    <t>50레벨 길드경험치 정보</t>
  </si>
  <si>
    <t>51레벨 길드경험치 정보</t>
  </si>
  <si>
    <t>52레벨 길드경험치 정보</t>
  </si>
  <si>
    <t>53레벨 길드경험치 정보</t>
  </si>
  <si>
    <t>54레벨 길드경험치 정보</t>
  </si>
  <si>
    <t>55레벨 길드경험치 정보</t>
  </si>
  <si>
    <t>56레벨 길드경험치 정보</t>
  </si>
  <si>
    <t>57레벨 길드경험치 정보</t>
  </si>
  <si>
    <t>58레벨 길드경험치 정보</t>
  </si>
  <si>
    <t>59레벨 길드경험치 정보</t>
  </si>
  <si>
    <t>60레벨 길드경험치 정보</t>
  </si>
  <si>
    <t>61레벨 길드경험치 정보</t>
  </si>
  <si>
    <t>62레벨 길드경험치 정보</t>
  </si>
  <si>
    <t>63레벨 길드경험치 정보</t>
  </si>
  <si>
    <t>64레벨 길드경험치 정보</t>
  </si>
  <si>
    <t>65레벨 길드경험치 정보</t>
  </si>
  <si>
    <t>66레벨 길드경험치 정보</t>
  </si>
  <si>
    <t>67레벨 길드경험치 정보</t>
  </si>
  <si>
    <t>68레벨 길드경험치 정보</t>
  </si>
  <si>
    <t>69레벨 길드경험치 정보</t>
  </si>
  <si>
    <t>70레벨 길드경험치 정보</t>
  </si>
  <si>
    <t>길드 레벨</t>
    <phoneticPr fontId="6" type="noConversion"/>
  </si>
  <si>
    <t>길드 레벨 설명</t>
    <phoneticPr fontId="6" type="noConversion"/>
  </si>
  <si>
    <t>길드 레벨 누적 경험치</t>
    <phoneticPr fontId="6" type="noConversion"/>
  </si>
  <si>
    <t>다음 레벨에 필요한 요구 경험치</t>
    <phoneticPr fontId="6" type="noConversion"/>
  </si>
  <si>
    <t>추가된 길드 레벨 구간</t>
    <phoneticPr fontId="6" type="noConversion"/>
  </si>
  <si>
    <t xml:space="preserve">길드 레벨 </t>
    <phoneticPr fontId="6" type="noConversion"/>
  </si>
  <si>
    <t>길드 레벨 60 까지 상향 : (20170515_GuildLevelExperience 참고)</t>
    <phoneticPr fontId="6" type="noConversion"/>
  </si>
  <si>
    <t>NOX 개발 완료 항목</t>
    <phoneticPr fontId="6" type="noConversion"/>
  </si>
  <si>
    <t>[2017 05월 08일 One Stroe 라이브 서비스 빌드 개발 및 수정 항목 ( 5월 10일 업데이트 예정항목)]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</si>
  <si>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</si>
  <si>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</si>
  <si>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&lt; 추가 변경 사항 &gt;</t>
    <phoneticPr fontId="6" type="noConversion"/>
  </si>
  <si>
    <t>패키지 상품</t>
    <phoneticPr fontId="6" type="noConversion"/>
  </si>
  <si>
    <t>패키지 상품 초기화 적용</t>
    <phoneticPr fontId="6" type="noConversion"/>
  </si>
  <si>
    <t>고대 패키지 판매 일자 문구 수정: 별도 안내시까지</t>
    <phoneticPr fontId="6" type="noConversion"/>
  </si>
  <si>
    <t>&lt; 버그 수정 항목 &gt;</t>
    <phoneticPr fontId="6" type="noConversion"/>
  </si>
  <si>
    <t>수호자 레벨</t>
    <phoneticPr fontId="6" type="noConversion"/>
  </si>
  <si>
    <t>수호자 레벨 요구 경험치 표시 오류 수정.</t>
    <phoneticPr fontId="6" type="noConversion"/>
  </si>
  <si>
    <t>&lt; 서버 항목 &gt;</t>
    <phoneticPr fontId="6" type="noConversion"/>
  </si>
  <si>
    <r>
      <t xml:space="preserve">수호자 레벨 당 요구 경험치 조정 : </t>
    </r>
    <r>
      <rPr>
        <b/>
        <sz val="9"/>
        <color theme="1"/>
        <rFont val="맑은 고딕"/>
        <family val="3"/>
        <charset val="129"/>
        <scheme val="minor"/>
      </rPr>
      <t>수호자 레벨 1500(임시)</t>
    </r>
    <r>
      <rPr>
        <sz val="9"/>
        <color theme="1"/>
        <rFont val="맑은 고딕"/>
        <family val="3"/>
        <charset val="129"/>
        <scheme val="minor"/>
      </rPr>
      <t xml:space="preserve"> 부터 요구 경험치 상향 적용 : 점검 전까지 수호자 레벨 최대 도달 레벨 파악 후 증가 적용 레벨 결정</t>
    </r>
    <phoneticPr fontId="6" type="noConversion"/>
  </si>
  <si>
    <t>수호자 레벨 (점검전 데이터 기준으로 적용)</t>
    <phoneticPr fontId="6" type="noConversion"/>
  </si>
  <si>
    <t>길드콘텐츠</t>
    <phoneticPr fontId="6" type="noConversion"/>
  </si>
  <si>
    <t>길드전</t>
    <phoneticPr fontId="6" type="noConversion"/>
  </si>
  <si>
    <t xml:space="preserve"> - 길드간 경쟁 가능 컨텐츠 제공</t>
    <phoneticPr fontId="6" type="noConversion"/>
  </si>
  <si>
    <t xml:space="preserve"> - 계정당 하루 3번으로 총 21번 참여 가능.</t>
    <phoneticPr fontId="6" type="noConversion"/>
  </si>
  <si>
    <t xml:space="preserve"> - 길드전 참여시 공헌도를 획득하고, 획득한 길드원의 공헌도 총합으로 시즌랭킹이 산출 됨.</t>
    <phoneticPr fontId="6" type="noConversion"/>
  </si>
  <si>
    <t xml:space="preserve"> - 길드전 관련 도움말 추가</t>
    <phoneticPr fontId="6" type="noConversion"/>
  </si>
  <si>
    <t xml:space="preserve"> - 길드전 툴팁 튜토리얼 추가</t>
    <phoneticPr fontId="6" type="noConversion"/>
  </si>
  <si>
    <t>길드상점</t>
    <phoneticPr fontId="6" type="noConversion"/>
  </si>
  <si>
    <t xml:space="preserve"> - 녹스승단에 필요한 녹스영혼석 구매 가능 (500길드코인 / 20개)</t>
    <phoneticPr fontId="6" type="noConversion"/>
  </si>
  <si>
    <t xml:space="preserve"> - 매주 월요일 0시 랭킹이 정산되고, 길드전 랭킹과 공헌도 보상을 획득할 수 있음. (우편함 수령)</t>
    <phoneticPr fontId="6" type="noConversion"/>
  </si>
  <si>
    <t xml:space="preserve"> - 공헌도 보상으로는 녹스아이템 승단에 필요한 녹스영혼석, 추후 연금술 재료등을 구입 할 수 있는 길드코인을 획득 가능. (20170515_내용참고01 참고)</t>
    <phoneticPr fontId="6" type="noConversion"/>
  </si>
  <si>
    <t xml:space="preserve"> - 시즌 보상으로는 길드전 랭킹에 따른 4성급 NOX무기, 방어구, 장신구 소환권 및 다이아를 획득 가능. (20170515_내용참고01 참고)</t>
    <phoneticPr fontId="6" type="noConversion"/>
  </si>
  <si>
    <t>최소요구 포인트
-1 : 제한없음</t>
  </si>
  <si>
    <t>최대요구 포인트
-1 : 제한없음</t>
  </si>
  <si>
    <t>최소 인원 수</t>
  </si>
  <si>
    <t>최대 인원 수</t>
  </si>
  <si>
    <t>정산
아이템 보상 인덱스</t>
  </si>
  <si>
    <t>길드전 시즌보상 1</t>
  </si>
  <si>
    <t>SeasonReward</t>
  </si>
  <si>
    <t>길드전 시즌보상 2</t>
  </si>
  <si>
    <t>길드전 시즌보상 3</t>
  </si>
  <si>
    <t>길드전 시즌보상 4</t>
  </si>
  <si>
    <t>길드전 시즌보상 5</t>
  </si>
  <si>
    <t>길드전 시즌보상 6</t>
  </si>
  <si>
    <t>길드전 시즌보상 7</t>
  </si>
  <si>
    <t>길드전 시즌보상 8</t>
  </si>
  <si>
    <t>길드전 시즌보상 9</t>
  </si>
  <si>
    <t>길드전 시즌보상 10</t>
  </si>
  <si>
    <t>길드전 공헌도보상 1</t>
  </si>
  <si>
    <t>ContributeReward</t>
  </si>
  <si>
    <t>길드전 공헌도보상 2</t>
  </si>
  <si>
    <t>길드전 공헌도보상 3</t>
  </si>
  <si>
    <t>길드전 공헌도보상 4</t>
  </si>
  <si>
    <t>길드전 공헌도보상 5</t>
  </si>
  <si>
    <t>길드전 공헌도보상 6</t>
  </si>
  <si>
    <t>길드전 공헌도보상 7</t>
  </si>
  <si>
    <t>길드전 공헌도보상 8</t>
  </si>
  <si>
    <t>길드전 보상 종류
SeasonReward - 
시즌보상
ContributeReward - 공헌도보상</t>
    <phoneticPr fontId="6" type="noConversion"/>
  </si>
  <si>
    <t xml:space="preserve"> - 길드전 관련 로딩이미지 추가</t>
    <phoneticPr fontId="6" type="noConversion"/>
  </si>
  <si>
    <t>초월 던전 난이도 조정 : 초월 111 단계 부터 115단계 난이도 하향  (20170515_내용참고03 참고)</t>
    <phoneticPr fontId="6" type="noConversion"/>
  </si>
  <si>
    <t>상품 수량</t>
  </si>
  <si>
    <t>연성구슬 10개</t>
  </si>
  <si>
    <t>GuildCoin</t>
  </si>
  <si>
    <t>변성구슬 10개</t>
  </si>
  <si>
    <t>변환구슬 10개</t>
  </si>
  <si>
    <t>녹스 영혼석 20개</t>
  </si>
  <si>
    <t>1 길드전 시즌/공헌도 보상</t>
    <phoneticPr fontId="6" type="noConversion"/>
  </si>
  <si>
    <t xml:space="preserve"> - 길드 경험치 획득 수단 추가 (20170515_내용참고02 참고)</t>
    <phoneticPr fontId="6" type="noConversion"/>
  </si>
  <si>
    <t>4 초월 던전 난이도 조정</t>
    <phoneticPr fontId="6" type="noConversion"/>
  </si>
  <si>
    <t>3 길드상점</t>
    <phoneticPr fontId="6" type="noConversion"/>
  </si>
  <si>
    <t>2 길드 경험치 획득수단 추가</t>
    <phoneticPr fontId="6" type="noConversion"/>
  </si>
  <si>
    <t>길드경험치 획득 항목별 경험치량 - 길드출석체크</t>
  </si>
  <si>
    <t>길드경험치 획득 항목별 경험치량 - 입장권 사용 갯수</t>
  </si>
  <si>
    <t>길드경험치 획득 항목별 경험치량 - 결투장 참여 횟수</t>
  </si>
  <si>
    <t>길드경험치 획득 항목별 경험치량 - 요일던전 참여 횟수</t>
  </si>
  <si>
    <t>길드경험치 획득 항목별 경험치량 - 균열던전 참여 횟수</t>
  </si>
  <si>
    <t>길드경험치 획득 항목별 경험치량 - 초월던전 참여 횟수</t>
  </si>
  <si>
    <t>길드경험치 획득 항목별 경험치량 - 수호레이드 참여 횟수</t>
  </si>
  <si>
    <t>길드경험치 획득 항목별 경험치량 - 길드전 참여 횟수</t>
  </si>
  <si>
    <t>길드경험치 획득 항목별 경험치량 - 길드레이드 참여 횟수</t>
  </si>
  <si>
    <t>길드경험치 획득 항목별 경험치량 - 젬 소모량</t>
  </si>
  <si>
    <t>길드경험치 획득 항목별 경험치량 - 젬 충전량</t>
  </si>
  <si>
    <t>길드경험치 획득 항목별 경험치량 - 길드명 변경</t>
    <phoneticPr fontId="6" type="noConversion"/>
  </si>
  <si>
    <t>길드경험치 획득 항목별 경험치량 - 길드마크 변경</t>
    <phoneticPr fontId="6" type="noConversion"/>
  </si>
  <si>
    <t>&lt;추가변경사항&gt;</t>
    <phoneticPr fontId="6" type="noConversion"/>
  </si>
  <si>
    <t xml:space="preserve"> #3226 [길드전/QA] 길드전 횟수가 모두 소진되었을 때 다시하기 진행 시 팝업 창이 닫아지지 않는 현상</t>
    <phoneticPr fontId="6" type="noConversion"/>
  </si>
  <si>
    <t xml:space="preserve"> #3228 [길드전/QA] 길드전 준비 시 상대편에 1레벨 캐릭터가 존재하는 현상</t>
    <phoneticPr fontId="6" type="noConversion"/>
  </si>
  <si>
    <t xml:space="preserve"> #3231 연금술 기능이 활성화 되어 있는 현상</t>
    <phoneticPr fontId="6" type="noConversion"/>
  </si>
  <si>
    <t xml:space="preserve"> 공헌도 보상 1~8 표기를 공헌도 {0}점 이상으로 표기 변경</t>
    <phoneticPr fontId="6" type="noConversion"/>
  </si>
  <si>
    <t>길드전 보상</t>
    <phoneticPr fontId="6" type="noConversion"/>
  </si>
  <si>
    <t>시즌보상</t>
    <phoneticPr fontId="6" type="noConversion"/>
  </si>
  <si>
    <t>SeasonItemReward</t>
    <phoneticPr fontId="6" type="noConversion"/>
  </si>
  <si>
    <t>SeasonItemRewardCount</t>
    <phoneticPr fontId="6" type="noConversion"/>
  </si>
  <si>
    <t>SeasonItemReward2</t>
    <phoneticPr fontId="6" type="noConversion"/>
  </si>
  <si>
    <t>SeasonItemReward2Count</t>
  </si>
  <si>
    <t>SeasonItemReward3</t>
    <phoneticPr fontId="6" type="noConversion"/>
  </si>
  <si>
    <t>SeasonItemReward3Count</t>
  </si>
  <si>
    <t>SeasonItemReward4</t>
    <phoneticPr fontId="6" type="noConversion"/>
  </si>
  <si>
    <t>SeasonItemReward4Count</t>
  </si>
  <si>
    <t>초월플레이 수</t>
    <phoneticPr fontId="6" type="noConversion"/>
  </si>
  <si>
    <t>랭킹 1위</t>
  </si>
  <si>
    <t>루비</t>
    <phoneticPr fontId="6" type="noConversion"/>
  </si>
  <si>
    <t>랭킹 2~5위</t>
  </si>
  <si>
    <t>루비</t>
    <phoneticPr fontId="6" type="noConversion"/>
  </si>
  <si>
    <t>랭킹 6~10위</t>
  </si>
  <si>
    <t>루비</t>
    <phoneticPr fontId="6" type="noConversion"/>
  </si>
  <si>
    <t>랭킹 11~20위</t>
  </si>
  <si>
    <t>상위 1%</t>
  </si>
  <si>
    <t>상위 2~5%</t>
  </si>
  <si>
    <t>상위 6~10%</t>
  </si>
  <si>
    <t>상위 11~20%</t>
  </si>
  <si>
    <t>상위 21~50%</t>
    <phoneticPr fontId="6" type="noConversion"/>
  </si>
  <si>
    <t>상위 51~100%</t>
    <phoneticPr fontId="6" type="noConversion"/>
  </si>
  <si>
    <t>&lt;공헌도 보상 요구치 개선&gt;</t>
    <phoneticPr fontId="6" type="noConversion"/>
  </si>
  <si>
    <t>&lt;공헌도 보상 요구치 기존&gt;</t>
    <phoneticPr fontId="6" type="noConversion"/>
  </si>
  <si>
    <t>RequirePointMin</t>
  </si>
  <si>
    <t>RequirePointMax</t>
  </si>
  <si>
    <t>공헌도 보상1</t>
    <phoneticPr fontId="6" type="noConversion"/>
  </si>
  <si>
    <t>공헌도 보상2</t>
  </si>
  <si>
    <t>공헌도 보상3</t>
  </si>
  <si>
    <t>공헌도 보상4</t>
  </si>
  <si>
    <t>공헌도 보상5</t>
  </si>
  <si>
    <t>공헌도 보상6</t>
  </si>
  <si>
    <t>공헌도 보상7</t>
  </si>
  <si>
    <t>공헌도 보상8</t>
  </si>
  <si>
    <t>&lt;길드 시즌 보상 리뉴얼&gt;</t>
    <phoneticPr fontId="6" type="noConversion"/>
  </si>
  <si>
    <t>공헌도보상</t>
    <phoneticPr fontId="6" type="noConversion"/>
  </si>
  <si>
    <t xml:space="preserve"> - 기존 보상인 4성급 NOX아이템에서 녹스아이템 승단에 필요한 고대 재료 (무기,방어구,장신구)와 루비로 변경 (20170516_길드_시즌&amp;공헌도_보상 참고)</t>
    <phoneticPr fontId="6" type="noConversion"/>
  </si>
  <si>
    <t xml:space="preserve"> - 공헌도 보상 요구치 개선 (20170516_길드_시즌&amp;공헌도_보상 참고)</t>
    <phoneticPr fontId="6" type="noConversion"/>
  </si>
  <si>
    <t>고대 무기</t>
    <phoneticPr fontId="6" type="noConversion"/>
  </si>
  <si>
    <t>고대 방어구 재료 뽑기권</t>
    <phoneticPr fontId="6" type="noConversion"/>
  </si>
  <si>
    <t>고대 장신구 재료 뽑기권</t>
    <phoneticPr fontId="6" type="noConversion"/>
  </si>
  <si>
    <t>* 고대 방어구/재료 뽑기권에서는 랜덤한 재료를 3개 획득 할 수 있습니다.</t>
    <phoneticPr fontId="6" type="noConversion"/>
  </si>
  <si>
    <t>루비 다이아 환산치</t>
    <phoneticPr fontId="6" type="noConversion"/>
  </si>
  <si>
    <t>GuildExp_EnterGuildPVPMode</t>
  </si>
  <si>
    <t>길드전 상대 매칭 랭킹 +/- 범위값</t>
  </si>
  <si>
    <t>GuildPVPMatchingRankRange</t>
  </si>
  <si>
    <t>길드전 경기 제한 시간(초)</t>
  </si>
  <si>
    <t>GuildPVPCombatTimeLimit</t>
  </si>
  <si>
    <t>길드전 승리 길드전 점수 획득량</t>
  </si>
  <si>
    <t>GuildPVPWinGuildWarPoint</t>
  </si>
  <si>
    <t>길드전 패배 길드전 점수 획득량</t>
  </si>
  <si>
    <t>GuildPVPDefeatGuildWarPoint</t>
  </si>
  <si>
    <t>50</t>
  </si>
  <si>
    <t>길드전 승리 길드 공헌도 점수 획득량</t>
  </si>
  <si>
    <t>GuildPVPWinGuildContributionPoint</t>
  </si>
  <si>
    <t>길드전 패배 길드 공헌도 점수 획득량</t>
  </si>
  <si>
    <t>GuildPVPDefeatGuildContributionPoint</t>
  </si>
  <si>
    <t>길드 PvP 방어력 보정치</t>
  </si>
  <si>
    <t>GuildPvPBattleDefenseRevisionValue</t>
  </si>
  <si>
    <t>길드 PvP 공격력 보정치</t>
  </si>
  <si>
    <t>GuildPvPBattleOffenseRevisionValue</t>
  </si>
  <si>
    <t>길드 회피율 보정치</t>
  </si>
  <si>
    <t>GuildPvPBattleAvdRtValue</t>
  </si>
  <si>
    <t>길드전 참여 공헌도</t>
  </si>
  <si>
    <t>GuildPvPBattleJoinContributionPoint</t>
  </si>
  <si>
    <t>길드전 킬 공헌도</t>
  </si>
  <si>
    <t>GuildPvPBattleKillContributionPoint</t>
  </si>
  <si>
    <t>길드전 퍼스트블러드 공헌도</t>
  </si>
  <si>
    <t>GuildPvPFirstBloodContributionPoint</t>
  </si>
  <si>
    <t>길드전 전원처치 공헌도</t>
  </si>
  <si>
    <t>GuildPvPExterminateContributionPoint</t>
  </si>
  <si>
    <t>길드전 연승 공헌도 최대값</t>
  </si>
  <si>
    <t>GuildPvPWinningStreakMaxContributionPoint</t>
  </si>
  <si>
    <t>길드전 잔여시간 공헌도 최대값</t>
  </si>
  <si>
    <t>GuildPvPSpareTimeContributionPoint</t>
  </si>
  <si>
    <t>길드전 정산 시작 시간</t>
  </si>
  <si>
    <t>GuildPvPCalaulateBeginHour</t>
  </si>
  <si>
    <t>길드전 정산 종료 시간</t>
  </si>
  <si>
    <t>GuildPvPCalaulateEndHour</t>
  </si>
  <si>
    <t>길드전 매칭 초기화 가능 횟수</t>
  </si>
  <si>
    <t>GuildPvPMatchingResetPlayCount</t>
  </si>
  <si>
    <t>길드전 1일 입장 횟수</t>
  </si>
  <si>
    <t>EntryLimitCount_GuildWar</t>
  </si>
  <si>
    <t>길드전 입장 가능 레벨</t>
  </si>
  <si>
    <t>GuildPvPEnterLevel</t>
  </si>
  <si>
    <t>[2017 05월 16일 One Stroe 라이브 서비스 빌드 개발 및 수정 항목 ( 5월 17일 업데이트 예정항목)]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</si>
</sst>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  <numFmt numFmtId="187" formatCode="_-* #,##0_-;\-* #,##0_-;_-* &quot;-&quot;??_-;_-@_-"/>
  </numFmts>
  <fonts count="10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A868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979FF"/>
        <bgColor indexed="64"/>
      </patternFill>
    </fill>
  </fills>
  <borders count="11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9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</cellStyleXfs>
  <cellXfs count="1199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103" fillId="0" borderId="0" xfId="0" applyFont="1">
      <alignment vertical="center"/>
    </xf>
    <xf numFmtId="0" fontId="104" fillId="0" borderId="0" xfId="0" applyFont="1" applyBorder="1">
      <alignment vertical="center"/>
    </xf>
    <xf numFmtId="0" fontId="104" fillId="0" borderId="0" xfId="0" applyFont="1">
      <alignment vertical="center"/>
    </xf>
    <xf numFmtId="0" fontId="105" fillId="0" borderId="10" xfId="0" applyFont="1" applyBorder="1">
      <alignment vertical="center"/>
    </xf>
    <xf numFmtId="0" fontId="104" fillId="0" borderId="11" xfId="0" applyFont="1" applyBorder="1">
      <alignment vertical="center"/>
    </xf>
    <xf numFmtId="0" fontId="103" fillId="0" borderId="0" xfId="0" applyFont="1" applyAlignment="1">
      <alignment vertical="center"/>
    </xf>
    <xf numFmtId="187" fontId="106" fillId="0" borderId="0" xfId="0" applyNumberFormat="1" applyFont="1">
      <alignment vertical="center"/>
    </xf>
    <xf numFmtId="0" fontId="2" fillId="0" borderId="0" xfId="12" applyFont="1">
      <alignment vertical="center"/>
    </xf>
    <xf numFmtId="0" fontId="22" fillId="6" borderId="105" xfId="9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right" vertical="center"/>
    </xf>
    <xf numFmtId="0" fontId="22" fillId="24" borderId="105" xfId="9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right" vertical="center"/>
    </xf>
    <xf numFmtId="0" fontId="2" fillId="0" borderId="0" xfId="12" applyFont="1" applyAlignment="1">
      <alignment horizontal="center" vertical="center"/>
    </xf>
    <xf numFmtId="49" fontId="22" fillId="6" borderId="104" xfId="9" applyNumberFormat="1" applyFont="1" applyBorder="1" applyAlignment="1">
      <alignment horizontal="right" vertical="center"/>
    </xf>
    <xf numFmtId="49" fontId="22" fillId="6" borderId="106" xfId="9" applyNumberFormat="1" applyFont="1" applyBorder="1" applyAlignment="1">
      <alignment horizontal="center" vertical="center"/>
    </xf>
    <xf numFmtId="49" fontId="22" fillId="6" borderId="105" xfId="9" applyNumberFormat="1" applyFont="1" applyFill="1" applyBorder="1" applyAlignment="1">
      <alignment horizontal="right" vertical="center"/>
    </xf>
    <xf numFmtId="0" fontId="22" fillId="6" borderId="105" xfId="12" applyFont="1" applyFill="1" applyBorder="1" applyAlignment="1">
      <alignment horizontal="right" vertical="center"/>
    </xf>
    <xf numFmtId="0" fontId="22" fillId="9" borderId="105" xfId="9" applyFont="1" applyFill="1" applyBorder="1" applyAlignment="1">
      <alignment horizontal="center" vertical="center"/>
    </xf>
    <xf numFmtId="0" fontId="24" fillId="33" borderId="105" xfId="9" applyFont="1" applyFill="1" applyBorder="1" applyAlignment="1">
      <alignment horizontal="center" vertical="center"/>
    </xf>
    <xf numFmtId="49" fontId="22" fillId="74" borderId="105" xfId="9" applyNumberFormat="1" applyFont="1" applyFill="1" applyBorder="1" applyAlignment="1">
      <alignment horizontal="center" vertical="center"/>
    </xf>
    <xf numFmtId="49" fontId="22" fillId="74" borderId="106" xfId="9" applyNumberFormat="1" applyFont="1" applyFill="1" applyBorder="1" applyAlignment="1">
      <alignment horizontal="center" vertical="center"/>
    </xf>
    <xf numFmtId="0" fontId="22" fillId="33" borderId="105" xfId="12" applyFont="1" applyFill="1" applyBorder="1" applyAlignment="1">
      <alignment horizontal="right" vertical="center"/>
    </xf>
    <xf numFmtId="49" fontId="38" fillId="9" borderId="105" xfId="9" applyNumberFormat="1" applyFont="1" applyFill="1" applyBorder="1" applyAlignment="1">
      <alignment horizontal="center" vertical="center"/>
    </xf>
    <xf numFmtId="49" fontId="38" fillId="9" borderId="106" xfId="9" applyNumberFormat="1" applyFont="1" applyFill="1" applyBorder="1" applyAlignment="1">
      <alignment horizontal="center" vertical="center"/>
    </xf>
    <xf numFmtId="0" fontId="38" fillId="9" borderId="105" xfId="12" applyFont="1" applyFill="1" applyBorder="1" applyAlignment="1">
      <alignment horizontal="right" vertical="center"/>
    </xf>
    <xf numFmtId="0" fontId="0" fillId="0" borderId="107" xfId="0" applyFont="1" applyBorder="1">
      <alignment vertical="center"/>
    </xf>
    <xf numFmtId="0" fontId="22" fillId="27" borderId="108" xfId="26" applyNumberFormat="1" applyFont="1" applyFill="1" applyBorder="1" applyAlignment="1">
      <alignment horizontal="center" vertical="center"/>
    </xf>
    <xf numFmtId="49" fontId="22" fillId="27" borderId="108" xfId="19" applyNumberFormat="1" applyFont="1" applyFill="1" applyBorder="1" applyAlignment="1">
      <alignment horizontal="center" vertical="center"/>
    </xf>
    <xf numFmtId="0" fontId="22" fillId="27" borderId="108" xfId="26" applyNumberFormat="1" applyFont="1" applyFill="1" applyBorder="1" applyAlignment="1">
      <alignment horizontal="right" vertical="center"/>
    </xf>
    <xf numFmtId="0" fontId="22" fillId="4" borderId="108" xfId="26" applyNumberFormat="1" applyFont="1" applyFill="1" applyBorder="1" applyAlignment="1">
      <alignment horizontal="right" vertical="center"/>
    </xf>
    <xf numFmtId="0" fontId="22" fillId="24" borderId="108" xfId="9" applyFont="1" applyFill="1" applyBorder="1" applyAlignment="1">
      <alignment horizontal="center" vertical="center"/>
    </xf>
    <xf numFmtId="0" fontId="24" fillId="9" borderId="108" xfId="9" applyFont="1" applyFill="1" applyBorder="1" applyAlignment="1">
      <alignment horizontal="center" vertical="center"/>
    </xf>
    <xf numFmtId="0" fontId="22" fillId="19" borderId="108" xfId="9" applyFont="1" applyFill="1" applyBorder="1" applyAlignment="1">
      <alignment horizontal="center" vertical="center"/>
    </xf>
    <xf numFmtId="0" fontId="24" fillId="27" borderId="108" xfId="26" applyNumberFormat="1" applyFont="1" applyFill="1" applyBorder="1" applyAlignment="1">
      <alignment horizontal="right" vertical="center"/>
    </xf>
    <xf numFmtId="49" fontId="22" fillId="22" borderId="108" xfId="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center" vertical="center"/>
    </xf>
    <xf numFmtId="49" fontId="22" fillId="17" borderId="108" xfId="1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right" vertical="center"/>
    </xf>
    <xf numFmtId="0" fontId="22" fillId="75" borderId="108" xfId="9" applyFont="1" applyFill="1" applyBorder="1" applyAlignment="1">
      <alignment horizontal="center" vertical="center"/>
    </xf>
    <xf numFmtId="0" fontId="22" fillId="5" borderId="108" xfId="21" applyFont="1" applyFill="1" applyBorder="1" applyAlignment="1">
      <alignment horizontal="center" vertical="center"/>
    </xf>
    <xf numFmtId="0" fontId="22" fillId="5" borderId="108" xfId="23" applyFont="1" applyFill="1" applyBorder="1" applyAlignment="1">
      <alignment horizontal="center" vertical="center"/>
    </xf>
    <xf numFmtId="0" fontId="38" fillId="9" borderId="108" xfId="21" applyFont="1" applyFill="1" applyBorder="1" applyAlignment="1">
      <alignment horizontal="center" vertical="center"/>
    </xf>
    <xf numFmtId="0" fontId="22" fillId="15" borderId="108" xfId="21" applyFont="1" applyFill="1" applyBorder="1" applyAlignment="1">
      <alignment horizontal="center" vertical="center"/>
    </xf>
    <xf numFmtId="0" fontId="22" fillId="15" borderId="108" xfId="23" applyFont="1" applyFill="1" applyBorder="1" applyAlignment="1">
      <alignment horizontal="center" vertical="center"/>
    </xf>
    <xf numFmtId="49" fontId="22" fillId="7" borderId="109" xfId="9" applyNumberFormat="1" applyFont="1" applyFill="1" applyBorder="1" applyAlignment="1">
      <alignment horizontal="left" vertical="center"/>
    </xf>
    <xf numFmtId="0" fontId="22" fillId="7" borderId="109" xfId="9" applyFont="1" applyFill="1" applyBorder="1" applyAlignment="1">
      <alignment horizontal="center" vertical="center"/>
    </xf>
    <xf numFmtId="49" fontId="80" fillId="7" borderId="109" xfId="9" applyNumberFormat="1" applyFont="1" applyFill="1" applyBorder="1" applyAlignment="1">
      <alignment horizontal="left" vertical="center"/>
    </xf>
    <xf numFmtId="0" fontId="80" fillId="7" borderId="109" xfId="9" applyFont="1" applyFill="1" applyBorder="1" applyAlignment="1">
      <alignment horizontal="center" vertical="center"/>
    </xf>
    <xf numFmtId="0" fontId="106" fillId="0" borderId="0" xfId="0" applyFont="1">
      <alignment vertical="center"/>
    </xf>
    <xf numFmtId="49" fontId="32" fillId="4" borderId="104" xfId="10" applyNumberFormat="1" applyFont="1" applyFill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09" xfId="0" applyBorder="1">
      <alignment vertical="center"/>
    </xf>
    <xf numFmtId="2" fontId="0" fillId="0" borderId="109" xfId="0" applyNumberFormat="1" applyBorder="1">
      <alignment vertical="center"/>
    </xf>
    <xf numFmtId="0" fontId="0" fillId="76" borderId="109" xfId="0" applyFill="1" applyBorder="1">
      <alignment vertical="center"/>
    </xf>
    <xf numFmtId="0" fontId="9" fillId="0" borderId="109" xfId="0" applyFont="1" applyBorder="1" applyAlignment="1">
      <alignment horizontal="center" vertical="center"/>
    </xf>
    <xf numFmtId="49" fontId="32" fillId="4" borderId="110" xfId="10" applyNumberFormat="1" applyFont="1" applyFill="1" applyBorder="1" applyAlignment="1">
      <alignment horizontal="center" vertical="center"/>
    </xf>
    <xf numFmtId="0" fontId="22" fillId="17" borderId="109" xfId="26" applyNumberFormat="1" applyFont="1" applyFill="1" applyBorder="1" applyAlignment="1">
      <alignment horizontal="right" vertical="center"/>
    </xf>
    <xf numFmtId="0" fontId="22" fillId="17" borderId="97" xfId="26" applyNumberFormat="1" applyFont="1" applyFill="1" applyBorder="1" applyAlignment="1">
      <alignment horizontal="right" vertical="center"/>
    </xf>
    <xf numFmtId="49" fontId="22" fillId="0" borderId="112" xfId="9" applyNumberFormat="1" applyFont="1" applyFill="1" applyBorder="1" applyAlignment="1">
      <alignment horizontal="left" vertical="center"/>
    </xf>
    <xf numFmtId="0" fontId="22" fillId="0" borderId="112" xfId="9" applyFont="1" applyFill="1" applyBorder="1" applyAlignment="1">
      <alignment horizontal="center" vertical="center"/>
    </xf>
    <xf numFmtId="49" fontId="22" fillId="77" borderId="112" xfId="9" applyNumberFormat="1" applyFont="1" applyFill="1" applyBorder="1" applyAlignment="1">
      <alignment horizontal="left" vertical="center"/>
    </xf>
    <xf numFmtId="49" fontId="22" fillId="78" borderId="113" xfId="9" applyNumberFormat="1" applyFont="1" applyFill="1" applyBorder="1" applyAlignment="1">
      <alignment horizontal="center" vertical="center"/>
    </xf>
    <xf numFmtId="0" fontId="22" fillId="0" borderId="111" xfId="9" applyFont="1" applyFill="1" applyBorder="1" applyAlignment="1">
      <alignment horizontal="center" vertical="center"/>
    </xf>
    <xf numFmtId="49" fontId="22" fillId="0" borderId="111" xfId="9" applyNumberFormat="1" applyFont="1" applyFill="1" applyBorder="1" applyAlignment="1">
      <alignment horizontal="left" vertical="center"/>
    </xf>
    <xf numFmtId="0" fontId="22" fillId="3" borderId="111" xfId="9" applyFont="1" applyFill="1" applyBorder="1" applyAlignment="1">
      <alignment horizontal="center" vertical="center"/>
    </xf>
    <xf numFmtId="49" fontId="22" fillId="78" borderId="113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center" vertical="center"/>
    </xf>
    <xf numFmtId="49" fontId="22" fillId="78" borderId="111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left" vertical="center"/>
    </xf>
    <xf numFmtId="0" fontId="53" fillId="0" borderId="107" xfId="12" applyFont="1" applyBorder="1" applyAlignment="1">
      <alignment horizontal="center" vertical="center"/>
    </xf>
    <xf numFmtId="0" fontId="22" fillId="12" borderId="92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</cellXfs>
  <cellStyles count="29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3" xfId="20"/>
    <cellStyle name="20% - 강조색1 3 2" xfId="26"/>
    <cellStyle name="Excel Built-in Normal 2" xfId="8"/>
    <cellStyle name="나쁨 2" xfId="2"/>
    <cellStyle name="쉼표 [0]" xfId="27" builtinId="6"/>
    <cellStyle name="쉼표 [0] 2" xfId="3"/>
    <cellStyle name="쉼표 [0] 2 2" xfId="28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 2" xfId="22"/>
    <cellStyle name="표준 5" xfId="6"/>
    <cellStyle name="표준 5 2" xfId="25"/>
    <cellStyle name="표준 6" xfId="18"/>
  </cellStyles>
  <dxfs count="7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9FCCE4C-F652-4969-9280-3BB94B3FB9DE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92AA298D-E9B3-4DFF-B197-FF3E304C1AEA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4D0AB5C6-268E-4240-AFB8-D7E18A2711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66F52A52-654E-4F07-81C4-7D64F32C10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99614F51-46A4-41AB-BE4A-D2608B0C6B7F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72B5BF24-52FE-4F8D-A4E1-510725919B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F53EBECC-F16B-47E5-BD38-281DD98BF2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C8E54639-F287-42FF-BBA6-FFCBC3C2F4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156854C8-29DE-4A84-9A6E-1DD5B582B3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DD6CEEFA-D49D-4585-900F-E3193C74CC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9D996F27-E805-43B5-9A26-AC7736D22AED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B1AF6AF0-8699-4ECF-9128-8A45ECC4C0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F0ED6A45-5B60-4872-87BD-100E71859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1BA19128-5DC7-459B-BD43-3F5DACD0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A932DDA4-BA4D-447C-AB70-87929551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67D615F-A4F2-47B0-8A22-4024ECA1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3094FAD-DBAE-4D5E-8D58-D2E9CAB4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4C817FE7-6FC2-4824-9D8D-8A718DD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60"/>
  <sheetViews>
    <sheetView tabSelected="1" zoomScale="85" zoomScaleNormal="85" workbookViewId="0">
      <selection activeCell="E12" sqref="E12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4313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4056</v>
      </c>
      <c r="F6" s="24"/>
    </row>
    <row r="7" spans="2:8">
      <c r="B7" s="20"/>
      <c r="C7" s="21"/>
      <c r="D7" s="29"/>
      <c r="E7" s="1092" t="s">
        <v>4057</v>
      </c>
      <c r="F7" s="24"/>
    </row>
    <row r="8" spans="2:8">
      <c r="B8" s="20"/>
      <c r="C8" s="21"/>
      <c r="E8" s="1092" t="s">
        <v>4062</v>
      </c>
      <c r="F8" s="24"/>
    </row>
    <row r="9" spans="2:8">
      <c r="B9" s="20"/>
      <c r="C9" s="21"/>
      <c r="E9" s="1092" t="s">
        <v>4063</v>
      </c>
      <c r="F9" s="24"/>
    </row>
    <row r="10" spans="2:8">
      <c r="B10" s="20"/>
      <c r="C10" s="21"/>
      <c r="E10" s="1097" t="s">
        <v>4061</v>
      </c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D12" s="500" t="s">
        <v>4157</v>
      </c>
      <c r="E12" s="1097"/>
      <c r="F12" s="24"/>
    </row>
    <row r="13" spans="2:8">
      <c r="B13" s="866"/>
      <c r="C13" s="1119"/>
      <c r="E13" s="1097" t="s">
        <v>4158</v>
      </c>
      <c r="F13" s="24"/>
    </row>
    <row r="14" spans="2:8">
      <c r="B14" s="866"/>
      <c r="C14" s="1119"/>
      <c r="E14" s="1097" t="s">
        <v>4159</v>
      </c>
      <c r="F14" s="24"/>
    </row>
    <row r="15" spans="2:8">
      <c r="B15" s="866"/>
      <c r="C15" s="1119"/>
      <c r="E15" s="1097" t="s">
        <v>4166</v>
      </c>
      <c r="F15" s="24"/>
    </row>
    <row r="16" spans="2:8">
      <c r="B16" s="866"/>
      <c r="C16" s="1119"/>
      <c r="E16" s="1097" t="s">
        <v>4160</v>
      </c>
      <c r="F16" s="24"/>
    </row>
    <row r="17" spans="2:6">
      <c r="B17" s="866"/>
      <c r="C17" s="1119"/>
      <c r="E17" s="1097" t="s">
        <v>4161</v>
      </c>
      <c r="F17" s="24"/>
    </row>
    <row r="18" spans="2:6">
      <c r="B18" s="866"/>
      <c r="C18" s="1119"/>
      <c r="E18" s="1097" t="s">
        <v>4167</v>
      </c>
      <c r="F18" s="24"/>
    </row>
    <row r="19" spans="2:6">
      <c r="B19" s="866"/>
      <c r="C19" s="1119"/>
      <c r="E19" s="1097" t="s">
        <v>4168</v>
      </c>
      <c r="F19" s="24"/>
    </row>
    <row r="20" spans="2:6">
      <c r="B20" s="866"/>
      <c r="C20" s="1119"/>
      <c r="E20" s="1097" t="s">
        <v>4204</v>
      </c>
      <c r="F20" s="24"/>
    </row>
    <row r="21" spans="2:6">
      <c r="B21" s="866"/>
      <c r="C21" s="1119"/>
      <c r="E21" s="1097" t="s">
        <v>4162</v>
      </c>
      <c r="F21" s="24"/>
    </row>
    <row r="22" spans="2:6">
      <c r="B22" s="866"/>
      <c r="C22" s="1119"/>
      <c r="E22" s="1097" t="s">
        <v>4195</v>
      </c>
      <c r="F22" s="24"/>
    </row>
    <row r="23" spans="2:6">
      <c r="B23" s="866"/>
      <c r="C23" s="1119"/>
      <c r="E23" s="1097" t="s">
        <v>4163</v>
      </c>
      <c r="F23" s="24"/>
    </row>
    <row r="24" spans="2:6">
      <c r="B24" s="866"/>
      <c r="C24" s="1119"/>
      <c r="E24" s="1097" t="s">
        <v>4164</v>
      </c>
      <c r="F24" s="24"/>
    </row>
    <row r="25" spans="2:6">
      <c r="B25" s="866"/>
      <c r="C25" s="1119"/>
      <c r="E25" s="1097" t="s">
        <v>4165</v>
      </c>
      <c r="F25" s="24"/>
    </row>
    <row r="26" spans="2:6">
      <c r="B26" s="866"/>
      <c r="C26" s="21"/>
      <c r="E26" s="1097"/>
      <c r="F26" s="24"/>
    </row>
    <row r="27" spans="2:6">
      <c r="B27" s="20"/>
      <c r="C27" s="21"/>
      <c r="D27" s="26" t="s">
        <v>4221</v>
      </c>
      <c r="F27" s="24"/>
    </row>
    <row r="28" spans="2:6">
      <c r="B28" s="866"/>
      <c r="C28" s="21"/>
      <c r="D28" s="23" t="s">
        <v>4156</v>
      </c>
      <c r="F28" s="24"/>
    </row>
    <row r="29" spans="2:6">
      <c r="B29" s="20"/>
      <c r="C29" s="21"/>
      <c r="D29" s="29"/>
      <c r="E29" s="1094" t="s">
        <v>4155</v>
      </c>
      <c r="F29" s="24"/>
    </row>
    <row r="30" spans="2:6">
      <c r="B30" s="20"/>
      <c r="C30" s="21"/>
      <c r="F30" s="24"/>
    </row>
    <row r="31" spans="2:6">
      <c r="B31" s="20"/>
      <c r="C31" s="21"/>
      <c r="D31" s="19" t="s">
        <v>4058</v>
      </c>
      <c r="F31" s="24"/>
    </row>
    <row r="32" spans="2:6">
      <c r="B32" s="20"/>
      <c r="C32" s="21"/>
      <c r="E32" s="1094" t="s">
        <v>4196</v>
      </c>
      <c r="F32" s="24"/>
    </row>
    <row r="33" spans="2:6">
      <c r="B33" s="20"/>
      <c r="C33" s="21"/>
      <c r="F33" s="24"/>
    </row>
    <row r="34" spans="2:6">
      <c r="B34" s="866"/>
      <c r="C34" s="21"/>
      <c r="D34" s="25" t="s">
        <v>4059</v>
      </c>
      <c r="F34" s="24"/>
    </row>
    <row r="35" spans="2:6">
      <c r="B35" s="866"/>
      <c r="C35" s="21"/>
      <c r="E35" s="1094" t="s">
        <v>4060</v>
      </c>
      <c r="F35" s="24"/>
    </row>
    <row r="36" spans="2:6">
      <c r="B36" s="866"/>
      <c r="C36" s="21"/>
      <c r="F36" s="24"/>
    </row>
    <row r="37" spans="2:6">
      <c r="B37" s="866"/>
      <c r="C37" s="21"/>
      <c r="D37" s="25" t="s">
        <v>4141</v>
      </c>
      <c r="F37" s="24"/>
    </row>
    <row r="38" spans="2:6">
      <c r="B38" s="866"/>
      <c r="C38" s="21"/>
      <c r="E38" s="1094" t="s">
        <v>4142</v>
      </c>
      <c r="F38" s="24"/>
    </row>
    <row r="39" spans="2:6">
      <c r="B39" s="866"/>
      <c r="C39" s="1119"/>
      <c r="F39" s="24"/>
    </row>
    <row r="40" spans="2:6">
      <c r="B40" s="866"/>
      <c r="C40" s="1119"/>
      <c r="D40" s="25" t="s">
        <v>4226</v>
      </c>
      <c r="F40" s="24"/>
    </row>
    <row r="41" spans="2:6">
      <c r="B41" s="866"/>
      <c r="C41" s="1119"/>
      <c r="E41" s="1094" t="s">
        <v>4227</v>
      </c>
      <c r="F41" s="24"/>
    </row>
    <row r="42" spans="2:6">
      <c r="B42" s="866"/>
      <c r="C42" s="1119"/>
      <c r="E42" s="1094" t="s">
        <v>4264</v>
      </c>
      <c r="F42" s="24"/>
    </row>
    <row r="43" spans="2:6">
      <c r="B43" s="866"/>
      <c r="C43" s="21"/>
      <c r="E43" s="1142" t="s">
        <v>4263</v>
      </c>
      <c r="F43" s="24"/>
    </row>
    <row r="44" spans="2:6">
      <c r="B44" s="866"/>
      <c r="C44" s="1119"/>
      <c r="E44" s="1142" t="s">
        <v>4265</v>
      </c>
      <c r="F44" s="24"/>
    </row>
    <row r="45" spans="2:6">
      <c r="B45" s="866"/>
      <c r="C45" s="1119"/>
      <c r="E45" s="1142"/>
      <c r="F45" s="24"/>
    </row>
    <row r="46" spans="2:6">
      <c r="B46" s="866"/>
      <c r="C46" s="1119"/>
      <c r="E46" s="1142"/>
      <c r="F46" s="24"/>
    </row>
    <row r="47" spans="2:6">
      <c r="B47" s="866"/>
      <c r="C47" s="1119"/>
      <c r="E47" s="1142"/>
      <c r="F47" s="24"/>
    </row>
    <row r="48" spans="2:6">
      <c r="B48" s="866"/>
      <c r="C48" s="21"/>
      <c r="D48" s="26" t="s">
        <v>4055</v>
      </c>
      <c r="F48" s="24"/>
    </row>
    <row r="49" spans="2:8">
      <c r="B49" s="866"/>
      <c r="C49" s="21"/>
      <c r="E49" s="1094" t="s">
        <v>4222</v>
      </c>
      <c r="F49" s="24"/>
    </row>
    <row r="50" spans="2:8">
      <c r="B50" s="20"/>
      <c r="C50" s="21"/>
      <c r="D50" s="19"/>
      <c r="E50" s="1094" t="s">
        <v>4223</v>
      </c>
      <c r="F50" s="24"/>
    </row>
    <row r="51" spans="2:8">
      <c r="B51" s="20"/>
      <c r="C51" s="21"/>
      <c r="E51" s="1094" t="s">
        <v>4224</v>
      </c>
      <c r="F51" s="24"/>
    </row>
    <row r="52" spans="2:8">
      <c r="B52" s="20"/>
      <c r="C52" s="21"/>
      <c r="E52" s="1094" t="s">
        <v>4225</v>
      </c>
      <c r="F52" s="24"/>
    </row>
    <row r="53" spans="2:8">
      <c r="B53" s="20"/>
      <c r="C53" s="21"/>
      <c r="F53" s="24"/>
      <c r="H53" s="19"/>
    </row>
    <row r="54" spans="2:8">
      <c r="B54" s="20"/>
      <c r="C54" s="21"/>
      <c r="F54" s="24"/>
      <c r="H54" s="19"/>
    </row>
    <row r="55" spans="2:8">
      <c r="B55" s="20"/>
      <c r="C55" s="21"/>
      <c r="D55" s="26" t="s">
        <v>502</v>
      </c>
      <c r="F55" s="24"/>
    </row>
    <row r="56" spans="2:8">
      <c r="B56" s="20"/>
      <c r="C56" s="21"/>
      <c r="D56" s="26"/>
      <c r="F56" s="24"/>
    </row>
    <row r="57" spans="2:8">
      <c r="B57" s="51"/>
      <c r="C57" s="49"/>
      <c r="D57" s="23"/>
      <c r="E57" s="1093"/>
      <c r="F57" s="24"/>
    </row>
    <row r="58" spans="2:8">
      <c r="B58" s="51"/>
      <c r="C58" s="49"/>
      <c r="D58" s="23"/>
      <c r="F58" s="24"/>
    </row>
    <row r="59" spans="2:8">
      <c r="B59" s="51"/>
      <c r="C59" s="49"/>
      <c r="D59" s="23"/>
      <c r="F59" s="24"/>
    </row>
    <row r="60" spans="2:8">
      <c r="B60" s="52"/>
      <c r="C60" s="50"/>
      <c r="D60" s="27"/>
      <c r="E60" s="1096"/>
      <c r="F6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8"/>
  <sheetViews>
    <sheetView topLeftCell="A34" zoomScaleNormal="100" workbookViewId="0">
      <selection activeCell="E59" sqref="E5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3978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4045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4046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4047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3976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4049</v>
      </c>
      <c r="F37" s="24"/>
    </row>
    <row r="38" spans="2:8">
      <c r="B38" s="20"/>
      <c r="C38" s="21"/>
      <c r="D38" s="29"/>
      <c r="E38" s="9" t="s">
        <v>4050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4051</v>
      </c>
      <c r="F40" s="24"/>
    </row>
    <row r="41" spans="2:8">
      <c r="B41" s="20"/>
      <c r="C41" s="21"/>
      <c r="E41" s="893" t="s">
        <v>3963</v>
      </c>
      <c r="F41" s="24"/>
    </row>
    <row r="42" spans="2:8">
      <c r="B42" s="20"/>
      <c r="C42" s="21"/>
      <c r="E42" s="893" t="s">
        <v>3962</v>
      </c>
      <c r="F42" s="24"/>
    </row>
    <row r="43" spans="2:8">
      <c r="B43" s="20"/>
      <c r="C43" s="21"/>
      <c r="D43" s="26"/>
      <c r="E43" s="893" t="s">
        <v>3964</v>
      </c>
      <c r="F43" s="24"/>
      <c r="H43" s="19"/>
    </row>
    <row r="44" spans="2:8">
      <c r="B44" s="20"/>
      <c r="C44" s="21"/>
      <c r="D44" s="10"/>
      <c r="E44" s="7" t="s">
        <v>3965</v>
      </c>
      <c r="F44" s="24"/>
      <c r="H44" s="19"/>
    </row>
    <row r="45" spans="2:8">
      <c r="B45" s="866"/>
      <c r="C45" s="21"/>
      <c r="D45" s="10"/>
      <c r="E45" s="67" t="s">
        <v>3974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4052</v>
      </c>
      <c r="F48" s="24"/>
      <c r="H48" s="19"/>
    </row>
    <row r="49" spans="2:8">
      <c r="B49" s="866"/>
      <c r="C49" s="21"/>
      <c r="D49" s="26"/>
      <c r="E49" s="963" t="s">
        <v>4053</v>
      </c>
      <c r="F49" s="24"/>
      <c r="H49" s="19"/>
    </row>
    <row r="50" spans="2:8" ht="27">
      <c r="B50" s="866"/>
      <c r="C50" s="21"/>
      <c r="D50" s="26"/>
      <c r="E50" s="963" t="s">
        <v>3966</v>
      </c>
      <c r="F50" s="24"/>
      <c r="H50" s="19"/>
    </row>
    <row r="51" spans="2:8">
      <c r="B51" s="866"/>
      <c r="C51" s="21"/>
      <c r="D51" s="26"/>
      <c r="E51" s="964" t="s">
        <v>3967</v>
      </c>
      <c r="F51" s="24"/>
      <c r="H51" s="19"/>
    </row>
    <row r="52" spans="2:8">
      <c r="B52" s="866"/>
      <c r="C52" s="21"/>
      <c r="D52" s="26"/>
      <c r="E52" s="964" t="s">
        <v>3968</v>
      </c>
      <c r="F52" s="24"/>
      <c r="H52" s="19"/>
    </row>
    <row r="53" spans="2:8">
      <c r="B53" s="866"/>
      <c r="C53" s="21"/>
      <c r="D53" s="26"/>
      <c r="E53" s="964" t="s">
        <v>3969</v>
      </c>
      <c r="F53" s="24"/>
      <c r="H53" s="19"/>
    </row>
    <row r="54" spans="2:8">
      <c r="B54" s="866"/>
      <c r="C54" s="21"/>
      <c r="D54" s="26"/>
      <c r="E54" s="965" t="s">
        <v>3970</v>
      </c>
      <c r="F54" s="24"/>
      <c r="H54" s="19"/>
    </row>
    <row r="55" spans="2:8">
      <c r="B55" s="866"/>
      <c r="C55" s="21"/>
      <c r="D55" s="26"/>
      <c r="E55" s="964" t="s">
        <v>3971</v>
      </c>
      <c r="F55" s="24"/>
      <c r="H55" s="19"/>
    </row>
    <row r="56" spans="2:8">
      <c r="B56" s="866"/>
      <c r="C56" s="21"/>
      <c r="D56" s="26"/>
      <c r="E56" s="964" t="s">
        <v>3972</v>
      </c>
      <c r="F56" s="24"/>
      <c r="H56" s="19"/>
    </row>
    <row r="57" spans="2:8">
      <c r="B57" s="866"/>
      <c r="C57" s="21"/>
      <c r="D57" s="26"/>
      <c r="E57" s="964" t="s">
        <v>3973</v>
      </c>
      <c r="F57" s="24"/>
      <c r="H57" s="19"/>
    </row>
    <row r="58" spans="2:8">
      <c r="B58" s="866"/>
      <c r="C58" s="21"/>
      <c r="D58" s="26"/>
      <c r="E58" s="964" t="s">
        <v>4054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E20" sqref="E20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1165" t="s">
        <v>3568</v>
      </c>
      <c r="E59" s="1167">
        <v>160006001</v>
      </c>
      <c r="F59" s="798">
        <v>160006000</v>
      </c>
      <c r="G59" s="798">
        <v>70</v>
      </c>
      <c r="H59" s="799" t="s">
        <v>3567</v>
      </c>
    </row>
    <row r="60" spans="3:8">
      <c r="D60" s="1166"/>
      <c r="E60" s="1168"/>
      <c r="F60" s="800">
        <v>160006009</v>
      </c>
      <c r="G60" s="801">
        <v>7</v>
      </c>
      <c r="H60" s="802" t="s">
        <v>3576</v>
      </c>
    </row>
    <row r="61" spans="3:8">
      <c r="D61" s="1169" t="s">
        <v>3569</v>
      </c>
      <c r="E61" s="1171">
        <v>160006002</v>
      </c>
      <c r="F61" s="803">
        <v>160006000</v>
      </c>
      <c r="G61" s="803">
        <v>30</v>
      </c>
      <c r="H61" s="804" t="s">
        <v>3567</v>
      </c>
    </row>
    <row r="62" spans="3:8">
      <c r="D62" s="1170"/>
      <c r="E62" s="1168"/>
      <c r="F62" s="805">
        <v>160006010</v>
      </c>
      <c r="G62" s="803">
        <v>3</v>
      </c>
      <c r="H62" s="802" t="s">
        <v>3577</v>
      </c>
    </row>
    <row r="63" spans="3:8">
      <c r="D63" s="1172" t="s">
        <v>3570</v>
      </c>
      <c r="E63" s="1171">
        <v>160006003</v>
      </c>
      <c r="F63" s="801">
        <v>160006000</v>
      </c>
      <c r="G63" s="801">
        <v>50</v>
      </c>
      <c r="H63" s="804" t="s">
        <v>3567</v>
      </c>
    </row>
    <row r="64" spans="3:8">
      <c r="D64" s="1166"/>
      <c r="E64" s="1168"/>
      <c r="F64" s="800">
        <v>160006011</v>
      </c>
      <c r="G64" s="801">
        <v>5</v>
      </c>
      <c r="H64" s="802" t="s">
        <v>3578</v>
      </c>
    </row>
    <row r="65" spans="4:8">
      <c r="D65" s="1169" t="s">
        <v>3571</v>
      </c>
      <c r="E65" s="1171">
        <v>160006004</v>
      </c>
      <c r="F65" s="803">
        <v>160006000</v>
      </c>
      <c r="G65" s="803">
        <v>50</v>
      </c>
      <c r="H65" s="804" t="s">
        <v>3567</v>
      </c>
    </row>
    <row r="66" spans="4:8">
      <c r="D66" s="1170"/>
      <c r="E66" s="1168"/>
      <c r="F66" s="805">
        <v>160006012</v>
      </c>
      <c r="G66" s="803">
        <v>5</v>
      </c>
      <c r="H66" s="802" t="s">
        <v>3579</v>
      </c>
    </row>
    <row r="67" spans="4:8">
      <c r="D67" s="1172" t="s">
        <v>3572</v>
      </c>
      <c r="E67" s="1171">
        <v>160006005</v>
      </c>
      <c r="F67" s="801">
        <v>160006000</v>
      </c>
      <c r="G67" s="801">
        <v>30</v>
      </c>
      <c r="H67" s="804" t="s">
        <v>3567</v>
      </c>
    </row>
    <row r="68" spans="4:8">
      <c r="D68" s="1166"/>
      <c r="E68" s="1168"/>
      <c r="F68" s="800">
        <v>160006013</v>
      </c>
      <c r="G68" s="801">
        <v>3</v>
      </c>
      <c r="H68" s="802" t="s">
        <v>3580</v>
      </c>
    </row>
    <row r="69" spans="4:8">
      <c r="D69" s="1169" t="s">
        <v>3573</v>
      </c>
      <c r="E69" s="1171">
        <v>160006006</v>
      </c>
      <c r="F69" s="803">
        <v>160006000</v>
      </c>
      <c r="G69" s="803">
        <v>30</v>
      </c>
      <c r="H69" s="804" t="s">
        <v>3567</v>
      </c>
    </row>
    <row r="70" spans="4:8">
      <c r="D70" s="1170"/>
      <c r="E70" s="1168"/>
      <c r="F70" s="805">
        <v>160006014</v>
      </c>
      <c r="G70" s="803">
        <v>3</v>
      </c>
      <c r="H70" s="802" t="s">
        <v>3581</v>
      </c>
    </row>
    <row r="71" spans="4:8">
      <c r="D71" s="1172" t="s">
        <v>3574</v>
      </c>
      <c r="E71" s="1171">
        <v>160006007</v>
      </c>
      <c r="F71" s="801">
        <v>160006000</v>
      </c>
      <c r="G71" s="801">
        <v>50</v>
      </c>
      <c r="H71" s="804" t="s">
        <v>3567</v>
      </c>
    </row>
    <row r="72" spans="4:8">
      <c r="D72" s="1166"/>
      <c r="E72" s="1168"/>
      <c r="F72" s="800">
        <v>160006015</v>
      </c>
      <c r="G72" s="801">
        <v>5</v>
      </c>
      <c r="H72" s="802" t="s">
        <v>3582</v>
      </c>
    </row>
    <row r="73" spans="4:8">
      <c r="D73" s="1169" t="s">
        <v>3575</v>
      </c>
      <c r="E73" s="1171">
        <v>160006008</v>
      </c>
      <c r="F73" s="803">
        <v>160006000</v>
      </c>
      <c r="G73" s="803">
        <v>50</v>
      </c>
      <c r="H73" s="804" t="s">
        <v>3567</v>
      </c>
    </row>
    <row r="74" spans="4:8">
      <c r="D74" s="1170"/>
      <c r="E74" s="1168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66"/>
  <sheetViews>
    <sheetView workbookViewId="0">
      <selection activeCell="K21" sqref="K21:K45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1175" t="s">
        <v>3862</v>
      </c>
      <c r="B3" s="1175" t="s">
        <v>3863</v>
      </c>
      <c r="C3" s="931" t="s">
        <v>3864</v>
      </c>
      <c r="D3" s="932">
        <v>500</v>
      </c>
      <c r="E3" s="933">
        <f>D3*11</f>
        <v>5500</v>
      </c>
      <c r="F3" s="1176">
        <f>SUM(E3:E7)</f>
        <v>98541.055543437251</v>
      </c>
      <c r="G3" s="1176">
        <v>5500</v>
      </c>
      <c r="H3" s="1175">
        <f>1-G3/F3</f>
        <v>0.94418570036957261</v>
      </c>
      <c r="I3" s="1173" t="s">
        <v>3865</v>
      </c>
      <c r="J3" s="1173" t="s">
        <v>3866</v>
      </c>
      <c r="K3" s="1174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1175"/>
      <c r="B4" s="1175"/>
      <c r="C4" s="931" t="s">
        <v>3869</v>
      </c>
      <c r="D4" s="932">
        <v>3</v>
      </c>
      <c r="E4" s="938">
        <f>D4*N11</f>
        <v>87541.055543437251</v>
      </c>
      <c r="F4" s="1176"/>
      <c r="G4" s="1176"/>
      <c r="H4" s="1175"/>
      <c r="I4" s="1173"/>
      <c r="J4" s="1173"/>
      <c r="K4" s="1174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1175"/>
      <c r="B5" s="1175"/>
      <c r="C5" s="931" t="s">
        <v>3871</v>
      </c>
      <c r="D5" s="932">
        <v>200</v>
      </c>
      <c r="E5" s="933">
        <f>D5*N4</f>
        <v>5500</v>
      </c>
      <c r="F5" s="1176"/>
      <c r="G5" s="1176"/>
      <c r="H5" s="1175"/>
      <c r="I5" s="1173"/>
      <c r="J5" s="1173"/>
      <c r="K5" s="1174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1175"/>
      <c r="B6" s="1175"/>
      <c r="C6" s="931"/>
      <c r="D6" s="932"/>
      <c r="E6" s="933"/>
      <c r="F6" s="1176"/>
      <c r="G6" s="1176"/>
      <c r="H6" s="1175"/>
      <c r="I6" s="1173"/>
      <c r="J6" s="1173"/>
      <c r="K6" s="1174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1175"/>
      <c r="B7" s="1175"/>
      <c r="C7" s="931"/>
      <c r="D7" s="942"/>
      <c r="E7" s="933"/>
      <c r="F7" s="1176"/>
      <c r="G7" s="1176"/>
      <c r="H7" s="1175"/>
      <c r="I7" s="1173"/>
      <c r="J7" s="1173"/>
      <c r="K7" s="1174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1175"/>
      <c r="B8" s="1175" t="s">
        <v>3879</v>
      </c>
      <c r="C8" s="931" t="s">
        <v>3868</v>
      </c>
      <c r="D8" s="932">
        <v>1000</v>
      </c>
      <c r="E8" s="933">
        <f>D8*11</f>
        <v>11000</v>
      </c>
      <c r="F8" s="1176">
        <f>SUM(E8:E12)</f>
        <v>43685.62152319686</v>
      </c>
      <c r="G8" s="1176">
        <v>11000</v>
      </c>
      <c r="H8" s="1175">
        <f>1-G8/F8</f>
        <v>0.74820090417715468</v>
      </c>
      <c r="I8" s="1173" t="s">
        <v>3865</v>
      </c>
      <c r="J8" s="1173" t="s">
        <v>3866</v>
      </c>
      <c r="K8" s="1174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1175"/>
      <c r="B9" s="1175"/>
      <c r="C9" s="931" t="s">
        <v>3882</v>
      </c>
      <c r="D9" s="932">
        <v>50</v>
      </c>
      <c r="E9" s="933">
        <f>D9*N14</f>
        <v>5500</v>
      </c>
      <c r="F9" s="1176"/>
      <c r="G9" s="1176"/>
      <c r="H9" s="1175"/>
      <c r="I9" s="1173"/>
      <c r="J9" s="1173"/>
      <c r="K9" s="1174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1175"/>
      <c r="B10" s="1175"/>
      <c r="C10" s="931" t="s">
        <v>3886</v>
      </c>
      <c r="D10" s="932">
        <v>50</v>
      </c>
      <c r="E10" s="933">
        <f>D10*N15</f>
        <v>16185.62152319686</v>
      </c>
      <c r="F10" s="1176"/>
      <c r="G10" s="1176"/>
      <c r="H10" s="1175"/>
      <c r="I10" s="1173"/>
      <c r="J10" s="1173"/>
      <c r="K10" s="1174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1175"/>
      <c r="B11" s="1175"/>
      <c r="C11" s="931" t="s">
        <v>3890</v>
      </c>
      <c r="D11" s="932">
        <v>50</v>
      </c>
      <c r="E11" s="933">
        <f>D11*N16</f>
        <v>5500</v>
      </c>
      <c r="F11" s="1176"/>
      <c r="G11" s="1176"/>
      <c r="H11" s="1175"/>
      <c r="I11" s="1173"/>
      <c r="J11" s="1173"/>
      <c r="K11" s="1174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1175"/>
      <c r="B12" s="1175"/>
      <c r="C12" s="931" t="s">
        <v>3892</v>
      </c>
      <c r="D12" s="932">
        <v>50</v>
      </c>
      <c r="E12" s="933">
        <f>D12*N17</f>
        <v>5500</v>
      </c>
      <c r="F12" s="1176"/>
      <c r="G12" s="1176"/>
      <c r="H12" s="1175"/>
      <c r="I12" s="1173"/>
      <c r="J12" s="1173"/>
      <c r="K12" s="1174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1175"/>
      <c r="B13" s="1175" t="s">
        <v>3896</v>
      </c>
      <c r="C13" s="931" t="s">
        <v>3864</v>
      </c>
      <c r="D13" s="932">
        <v>3000</v>
      </c>
      <c r="E13" s="933">
        <f>D13*N3</f>
        <v>33000</v>
      </c>
      <c r="F13" s="1176">
        <f>SUM(E13:E17)</f>
        <v>119454.57637972705</v>
      </c>
      <c r="G13" s="1176">
        <v>33000</v>
      </c>
      <c r="H13" s="1175">
        <f>1-G13/F13</f>
        <v>0.72374436375632634</v>
      </c>
      <c r="I13" s="1173" t="s">
        <v>3865</v>
      </c>
      <c r="J13" s="1173" t="s">
        <v>3866</v>
      </c>
      <c r="K13" s="1174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1175"/>
      <c r="B14" s="1175"/>
      <c r="C14" s="931" t="s">
        <v>3900</v>
      </c>
      <c r="D14" s="932">
        <v>100</v>
      </c>
      <c r="E14" s="933">
        <f>D14*N18</f>
        <v>29333.333333333332</v>
      </c>
      <c r="F14" s="1176"/>
      <c r="G14" s="1176"/>
      <c r="H14" s="1175"/>
      <c r="I14" s="1173"/>
      <c r="J14" s="1173"/>
      <c r="K14" s="1174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1175"/>
      <c r="B15" s="1175"/>
      <c r="C15" s="931" t="s">
        <v>3871</v>
      </c>
      <c r="D15" s="932">
        <v>500</v>
      </c>
      <c r="E15" s="933">
        <f>D15*N4</f>
        <v>13750</v>
      </c>
      <c r="F15" s="1176"/>
      <c r="G15" s="1176"/>
      <c r="H15" s="1175"/>
      <c r="I15" s="1173"/>
      <c r="J15" s="1173"/>
      <c r="K15" s="1174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1175"/>
      <c r="B16" s="1175"/>
      <c r="C16" s="931" t="s">
        <v>3905</v>
      </c>
      <c r="D16" s="932">
        <v>100</v>
      </c>
      <c r="E16" s="933">
        <f>D16*N14</f>
        <v>11000</v>
      </c>
      <c r="F16" s="1176"/>
      <c r="G16" s="1176"/>
      <c r="H16" s="1175"/>
      <c r="I16" s="1173"/>
      <c r="J16" s="1173"/>
      <c r="K16" s="1174"/>
      <c r="M16" s="944" t="s">
        <v>3906</v>
      </c>
      <c r="N16" s="945">
        <v>110</v>
      </c>
    </row>
    <row r="17" spans="1:15">
      <c r="A17" s="1175"/>
      <c r="B17" s="1175"/>
      <c r="C17" s="931" t="s">
        <v>3907</v>
      </c>
      <c r="D17" s="932">
        <v>100</v>
      </c>
      <c r="E17" s="933">
        <f>D17*N15</f>
        <v>32371.24304639372</v>
      </c>
      <c r="F17" s="1176"/>
      <c r="G17" s="1176"/>
      <c r="H17" s="1175"/>
      <c r="I17" s="1173"/>
      <c r="J17" s="1173"/>
      <c r="K17" s="1174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1175" t="s">
        <v>3913</v>
      </c>
      <c r="B21" s="1175" t="s">
        <v>3914</v>
      </c>
      <c r="C21" s="931" t="s">
        <v>3690</v>
      </c>
      <c r="D21" s="932">
        <v>560</v>
      </c>
      <c r="E21" s="933">
        <f>D21*11</f>
        <v>6160</v>
      </c>
      <c r="F21" s="1176">
        <f>SUM(E21:E25)</f>
        <v>14960</v>
      </c>
      <c r="G21" s="1176">
        <v>5500</v>
      </c>
      <c r="H21" s="1175">
        <f>1-G21/F21</f>
        <v>0.63235294117647056</v>
      </c>
      <c r="I21" s="1173" t="s">
        <v>3915</v>
      </c>
      <c r="J21" s="1173" t="s">
        <v>3916</v>
      </c>
      <c r="K21" s="1174" t="s">
        <v>3917</v>
      </c>
      <c r="M21" s="949" t="s">
        <v>3894</v>
      </c>
      <c r="N21" s="945">
        <f>R12/Q12</f>
        <v>1559.2324987805168</v>
      </c>
    </row>
    <row r="22" spans="1:15">
      <c r="A22" s="1175"/>
      <c r="B22" s="1175"/>
      <c r="C22" s="931" t="s">
        <v>3918</v>
      </c>
      <c r="D22" s="932">
        <v>30</v>
      </c>
      <c r="E22" s="933">
        <f>D22*$N$18</f>
        <v>8800</v>
      </c>
      <c r="F22" s="1176"/>
      <c r="G22" s="1176"/>
      <c r="H22" s="1175"/>
      <c r="I22" s="1173"/>
      <c r="J22" s="1173"/>
      <c r="K22" s="1174"/>
      <c r="M22" s="949" t="s">
        <v>3919</v>
      </c>
      <c r="N22" s="951">
        <f>R9/Q9</f>
        <v>14.392411274055499</v>
      </c>
    </row>
    <row r="23" spans="1:15">
      <c r="A23" s="1175"/>
      <c r="B23" s="1175"/>
      <c r="C23" s="931"/>
      <c r="D23" s="932"/>
      <c r="E23" s="933"/>
      <c r="F23" s="1176"/>
      <c r="G23" s="1176"/>
      <c r="H23" s="1175"/>
      <c r="I23" s="1173"/>
      <c r="J23" s="1173"/>
      <c r="K23" s="1174"/>
      <c r="N23" s="952"/>
    </row>
    <row r="24" spans="1:15">
      <c r="A24" s="1175"/>
      <c r="B24" s="1175"/>
      <c r="C24" s="931"/>
      <c r="D24" s="932"/>
      <c r="E24" s="933"/>
      <c r="F24" s="1176"/>
      <c r="G24" s="1176"/>
      <c r="H24" s="1175"/>
      <c r="I24" s="1173"/>
      <c r="J24" s="1173"/>
      <c r="K24" s="1174"/>
      <c r="M24" s="923" t="s">
        <v>3920</v>
      </c>
      <c r="N24" s="67"/>
    </row>
    <row r="25" spans="1:15">
      <c r="A25" s="1175"/>
      <c r="B25" s="1175"/>
      <c r="C25" s="931"/>
      <c r="D25" s="942"/>
      <c r="E25" s="933"/>
      <c r="F25" s="1176"/>
      <c r="G25" s="1176"/>
      <c r="H25" s="1175"/>
      <c r="I25" s="1173"/>
      <c r="J25" s="1173"/>
      <c r="K25" s="1174"/>
      <c r="M25" s="953" t="s">
        <v>3921</v>
      </c>
      <c r="N25" s="953" t="s">
        <v>3922</v>
      </c>
      <c r="O25" s="953" t="s">
        <v>3923</v>
      </c>
    </row>
    <row r="26" spans="1:15">
      <c r="A26" s="1175"/>
      <c r="B26" s="1175" t="s">
        <v>3924</v>
      </c>
      <c r="C26" s="931" t="s">
        <v>3690</v>
      </c>
      <c r="D26" s="932">
        <v>1150</v>
      </c>
      <c r="E26" s="933">
        <f>D26*11</f>
        <v>12650</v>
      </c>
      <c r="F26" s="1176">
        <f>SUM(E26:E30)</f>
        <v>27316.666666666664</v>
      </c>
      <c r="G26" s="1176">
        <v>11000</v>
      </c>
      <c r="H26" s="1175">
        <f>1-G26/F26</f>
        <v>0.59731543624161065</v>
      </c>
      <c r="I26" s="1173" t="s">
        <v>3915</v>
      </c>
      <c r="J26" s="1173" t="s">
        <v>3916</v>
      </c>
      <c r="K26" s="1174"/>
      <c r="M26" s="949" t="s">
        <v>3925</v>
      </c>
      <c r="N26" s="949">
        <v>1</v>
      </c>
      <c r="O26" s="954">
        <v>0.17</v>
      </c>
    </row>
    <row r="27" spans="1:15">
      <c r="A27" s="1175"/>
      <c r="B27" s="1175"/>
      <c r="C27" s="931" t="s">
        <v>3918</v>
      </c>
      <c r="D27" s="932">
        <v>50</v>
      </c>
      <c r="E27" s="933">
        <f>D27*$N$18</f>
        <v>14666.666666666666</v>
      </c>
      <c r="F27" s="1176"/>
      <c r="G27" s="1176"/>
      <c r="H27" s="1175"/>
      <c r="I27" s="1173"/>
      <c r="J27" s="1173"/>
      <c r="K27" s="1174"/>
      <c r="M27" s="949" t="s">
        <v>3926</v>
      </c>
      <c r="N27" s="949">
        <v>1</v>
      </c>
      <c r="O27" s="954">
        <v>0.25</v>
      </c>
    </row>
    <row r="28" spans="1:15">
      <c r="A28" s="1175"/>
      <c r="B28" s="1175"/>
      <c r="C28" s="931"/>
      <c r="D28" s="932"/>
      <c r="E28" s="933"/>
      <c r="F28" s="1176"/>
      <c r="G28" s="1176"/>
      <c r="H28" s="1175"/>
      <c r="I28" s="1173"/>
      <c r="J28" s="1173"/>
      <c r="K28" s="1174"/>
      <c r="M28" s="949" t="s">
        <v>3927</v>
      </c>
      <c r="N28" s="949">
        <v>1</v>
      </c>
      <c r="O28" s="954">
        <v>0.25</v>
      </c>
    </row>
    <row r="29" spans="1:15">
      <c r="A29" s="1175"/>
      <c r="B29" s="1175"/>
      <c r="C29" s="931"/>
      <c r="D29" s="932"/>
      <c r="E29" s="933"/>
      <c r="F29" s="1176"/>
      <c r="G29" s="1176"/>
      <c r="H29" s="1175"/>
      <c r="I29" s="1173"/>
      <c r="J29" s="1173"/>
      <c r="K29" s="1174"/>
      <c r="M29" s="949" t="s">
        <v>3928</v>
      </c>
      <c r="N29" s="949">
        <v>1</v>
      </c>
      <c r="O29" s="954">
        <v>0.17</v>
      </c>
    </row>
    <row r="30" spans="1:15">
      <c r="A30" s="1175"/>
      <c r="B30" s="1175"/>
      <c r="C30" s="931"/>
      <c r="D30" s="942"/>
      <c r="E30" s="933"/>
      <c r="F30" s="1176"/>
      <c r="G30" s="1176"/>
      <c r="H30" s="1175"/>
      <c r="I30" s="1173"/>
      <c r="J30" s="1173"/>
      <c r="K30" s="1174"/>
      <c r="M30" s="949" t="s">
        <v>3929</v>
      </c>
      <c r="N30" s="949">
        <v>1</v>
      </c>
      <c r="O30" s="954">
        <v>0.16</v>
      </c>
    </row>
    <row r="31" spans="1:15">
      <c r="A31" s="1175"/>
      <c r="B31" s="1175" t="s">
        <v>3930</v>
      </c>
      <c r="C31" s="931" t="s">
        <v>3690</v>
      </c>
      <c r="D31" s="932">
        <v>3500</v>
      </c>
      <c r="E31" s="933">
        <f>D31*11</f>
        <v>38500</v>
      </c>
      <c r="F31" s="1176">
        <f>SUM(E31:E35)</f>
        <v>99017.983308943658</v>
      </c>
      <c r="G31" s="1176">
        <v>33000</v>
      </c>
      <c r="H31" s="1175">
        <f>1-G31/F31</f>
        <v>0.66672720553157006</v>
      </c>
      <c r="I31" s="1173" t="s">
        <v>3915</v>
      </c>
      <c r="J31" s="1173" t="s">
        <v>3916</v>
      </c>
      <c r="K31" s="1174"/>
      <c r="M31" s="67" t="s">
        <v>3931</v>
      </c>
      <c r="N31" s="67"/>
    </row>
    <row r="32" spans="1:15">
      <c r="A32" s="1175"/>
      <c r="B32" s="1175"/>
      <c r="C32" s="931" t="s">
        <v>3918</v>
      </c>
      <c r="D32" s="932">
        <v>100</v>
      </c>
      <c r="E32" s="933">
        <f>D32*$N$18</f>
        <v>29333.333333333332</v>
      </c>
      <c r="F32" s="1176"/>
      <c r="G32" s="1176"/>
      <c r="H32" s="1175"/>
      <c r="I32" s="1173"/>
      <c r="J32" s="1173"/>
      <c r="K32" s="1174"/>
      <c r="M32" s="67"/>
      <c r="N32" s="67"/>
    </row>
    <row r="33" spans="1:13">
      <c r="A33" s="1175"/>
      <c r="B33" s="1175"/>
      <c r="C33" s="931" t="s">
        <v>3932</v>
      </c>
      <c r="D33" s="942">
        <v>20</v>
      </c>
      <c r="E33" s="933">
        <f>D33*N21</f>
        <v>31184.649975610337</v>
      </c>
      <c r="F33" s="1176"/>
      <c r="G33" s="1176"/>
      <c r="H33" s="1175"/>
      <c r="I33" s="1173"/>
      <c r="J33" s="1173"/>
      <c r="K33" s="1174"/>
    </row>
    <row r="34" spans="1:13">
      <c r="A34" s="1175"/>
      <c r="B34" s="1175"/>
      <c r="C34" s="955" t="s">
        <v>3933</v>
      </c>
      <c r="D34" s="932">
        <v>1</v>
      </c>
      <c r="E34" s="933"/>
      <c r="F34" s="1176"/>
      <c r="G34" s="1176"/>
      <c r="H34" s="1175"/>
      <c r="I34" s="1173"/>
      <c r="J34" s="1173"/>
      <c r="K34" s="1174"/>
    </row>
    <row r="35" spans="1:13">
      <c r="A35" s="1175"/>
      <c r="B35" s="1175"/>
      <c r="C35" s="931"/>
      <c r="D35" s="942"/>
      <c r="E35" s="933"/>
      <c r="F35" s="1176"/>
      <c r="G35" s="1176"/>
      <c r="H35" s="1175"/>
      <c r="I35" s="1173"/>
      <c r="J35" s="1173"/>
      <c r="K35" s="1174"/>
    </row>
    <row r="36" spans="1:13">
      <c r="A36" s="1175"/>
      <c r="B36" s="1175" t="s">
        <v>3934</v>
      </c>
      <c r="C36" s="931" t="s">
        <v>3690</v>
      </c>
      <c r="D36" s="932">
        <v>6000</v>
      </c>
      <c r="E36" s="933">
        <f>D36*11</f>
        <v>66000</v>
      </c>
      <c r="F36" s="1176">
        <f>SUM(E36:E40)</f>
        <v>148980.81246951292</v>
      </c>
      <c r="G36" s="1176">
        <v>55000</v>
      </c>
      <c r="H36" s="1175">
        <f>1-G36/F36</f>
        <v>0.63082494256597599</v>
      </c>
      <c r="I36" s="1173" t="s">
        <v>3915</v>
      </c>
      <c r="J36" s="1173" t="s">
        <v>3916</v>
      </c>
      <c r="K36" s="1174"/>
    </row>
    <row r="37" spans="1:13">
      <c r="A37" s="1175"/>
      <c r="B37" s="1175"/>
      <c r="C37" s="931" t="s">
        <v>3918</v>
      </c>
      <c r="D37" s="942">
        <v>150</v>
      </c>
      <c r="E37" s="933">
        <f>D37*$N$18</f>
        <v>44000</v>
      </c>
      <c r="F37" s="1176"/>
      <c r="G37" s="1176"/>
      <c r="H37" s="1175"/>
      <c r="I37" s="1173"/>
      <c r="J37" s="1173"/>
      <c r="K37" s="1174"/>
    </row>
    <row r="38" spans="1:13">
      <c r="A38" s="1175"/>
      <c r="B38" s="1175"/>
      <c r="C38" s="931" t="s">
        <v>3935</v>
      </c>
      <c r="D38" s="932">
        <v>25</v>
      </c>
      <c r="E38" s="933">
        <f>D38*N20</f>
        <v>38980.812469512923</v>
      </c>
      <c r="F38" s="1176"/>
      <c r="G38" s="1176"/>
      <c r="H38" s="1175"/>
      <c r="I38" s="1173"/>
      <c r="J38" s="1173"/>
      <c r="K38" s="1174"/>
      <c r="M38" s="956"/>
    </row>
    <row r="39" spans="1:13">
      <c r="A39" s="1175"/>
      <c r="B39" s="1175"/>
      <c r="C39" s="955" t="s">
        <v>3936</v>
      </c>
      <c r="D39" s="932">
        <v>1</v>
      </c>
      <c r="E39" s="933"/>
      <c r="F39" s="1176"/>
      <c r="G39" s="1176"/>
      <c r="H39" s="1175"/>
      <c r="I39" s="1173"/>
      <c r="J39" s="1173"/>
      <c r="K39" s="1174"/>
    </row>
    <row r="40" spans="1:13">
      <c r="A40" s="1175"/>
      <c r="B40" s="1175"/>
      <c r="C40" s="931"/>
      <c r="D40" s="932"/>
      <c r="E40" s="933"/>
      <c r="F40" s="1176"/>
      <c r="G40" s="1176"/>
      <c r="H40" s="1175"/>
      <c r="I40" s="1173"/>
      <c r="J40" s="1173"/>
      <c r="K40" s="1174"/>
    </row>
    <row r="41" spans="1:13">
      <c r="A41" s="1175"/>
      <c r="B41" s="1175" t="s">
        <v>3937</v>
      </c>
      <c r="C41" s="931" t="s">
        <v>3690</v>
      </c>
      <c r="D41" s="932">
        <v>12500</v>
      </c>
      <c r="E41" s="933">
        <f>D41*11</f>
        <v>137500</v>
      </c>
      <c r="F41" s="1176">
        <f>SUM(E41:E45)</f>
        <v>272276.97496341553</v>
      </c>
      <c r="G41" s="1176">
        <v>110000</v>
      </c>
      <c r="H41" s="1175">
        <f>1-G41/F41</f>
        <v>0.59599962495991399</v>
      </c>
      <c r="I41" s="1173" t="s">
        <v>3915</v>
      </c>
      <c r="J41" s="1173" t="s">
        <v>3916</v>
      </c>
      <c r="K41" s="1174"/>
    </row>
    <row r="42" spans="1:13">
      <c r="A42" s="1175"/>
      <c r="B42" s="1175"/>
      <c r="C42" s="931" t="s">
        <v>3918</v>
      </c>
      <c r="D42" s="942">
        <v>300</v>
      </c>
      <c r="E42" s="933">
        <f>D42*$N$18</f>
        <v>88000</v>
      </c>
      <c r="F42" s="1176"/>
      <c r="G42" s="1176"/>
      <c r="H42" s="1175"/>
      <c r="I42" s="1173"/>
      <c r="J42" s="1173"/>
      <c r="K42" s="1174"/>
    </row>
    <row r="43" spans="1:13">
      <c r="A43" s="1175"/>
      <c r="B43" s="1175"/>
      <c r="C43" s="931" t="s">
        <v>3938</v>
      </c>
      <c r="D43" s="932">
        <v>30</v>
      </c>
      <c r="E43" s="933">
        <f>D43*N19</f>
        <v>46776.974963415501</v>
      </c>
      <c r="F43" s="1176"/>
      <c r="G43" s="1176"/>
      <c r="H43" s="1175"/>
      <c r="I43" s="1173"/>
      <c r="J43" s="1173"/>
      <c r="K43" s="1174"/>
    </row>
    <row r="44" spans="1:13">
      <c r="A44" s="1175"/>
      <c r="B44" s="1175"/>
      <c r="C44" s="955" t="s">
        <v>3939</v>
      </c>
      <c r="D44" s="932">
        <v>1</v>
      </c>
      <c r="E44" s="933"/>
      <c r="F44" s="1176"/>
      <c r="G44" s="1176"/>
      <c r="H44" s="1175"/>
      <c r="I44" s="1173"/>
      <c r="J44" s="1173"/>
      <c r="K44" s="1174"/>
    </row>
    <row r="45" spans="1:13">
      <c r="A45" s="1175"/>
      <c r="B45" s="1175"/>
      <c r="C45" s="931"/>
      <c r="D45" s="932"/>
      <c r="E45" s="933"/>
      <c r="F45" s="1176"/>
      <c r="G45" s="1176"/>
      <c r="H45" s="1175"/>
      <c r="I45" s="1173"/>
      <c r="J45" s="1173"/>
      <c r="K45" s="1174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1175" t="s">
        <v>3941</v>
      </c>
      <c r="B49" s="1173" t="s">
        <v>3942</v>
      </c>
      <c r="C49" s="957" t="s">
        <v>3938</v>
      </c>
      <c r="D49" s="958">
        <v>50</v>
      </c>
      <c r="E49" s="933">
        <f>D49*$N$19</f>
        <v>77961.624939025845</v>
      </c>
      <c r="F49" s="1176">
        <f>SUM(E49:E51)</f>
        <v>233884.87481707754</v>
      </c>
      <c r="G49" s="1176">
        <v>44000</v>
      </c>
      <c r="H49" s="1175">
        <f>1-G49/F49</f>
        <v>0.81187325587252013</v>
      </c>
      <c r="I49" s="1173" t="s">
        <v>3943</v>
      </c>
      <c r="J49" s="1173" t="s">
        <v>3916</v>
      </c>
      <c r="K49" s="1173" t="s">
        <v>3944</v>
      </c>
    </row>
    <row r="50" spans="1:13">
      <c r="A50" s="1175"/>
      <c r="B50" s="1173"/>
      <c r="C50" s="957" t="s">
        <v>3932</v>
      </c>
      <c r="D50" s="958">
        <v>50</v>
      </c>
      <c r="E50" s="933">
        <f>D50*$N$20</f>
        <v>77961.624939025845</v>
      </c>
      <c r="F50" s="1176"/>
      <c r="G50" s="1176"/>
      <c r="H50" s="1175"/>
      <c r="I50" s="1173"/>
      <c r="J50" s="1173"/>
      <c r="K50" s="1173"/>
    </row>
    <row r="51" spans="1:13">
      <c r="A51" s="1175"/>
      <c r="B51" s="1173"/>
      <c r="C51" s="957" t="s">
        <v>3945</v>
      </c>
      <c r="D51" s="958">
        <v>50</v>
      </c>
      <c r="E51" s="933">
        <f>D51*$N$21</f>
        <v>77961.624939025845</v>
      </c>
      <c r="F51" s="1176"/>
      <c r="G51" s="1176"/>
      <c r="H51" s="1175"/>
      <c r="I51" s="1173"/>
      <c r="J51" s="1173"/>
      <c r="K51" s="1173"/>
    </row>
    <row r="52" spans="1:13">
      <c r="A52" s="1175"/>
      <c r="B52" s="1175" t="s">
        <v>3946</v>
      </c>
      <c r="C52" s="931" t="s">
        <v>3947</v>
      </c>
      <c r="D52" s="932">
        <v>5000</v>
      </c>
      <c r="E52" s="933">
        <f>D52*N22</f>
        <v>71962.056370277496</v>
      </c>
      <c r="F52" s="1176">
        <f>SUM(E52:E54)</f>
        <v>77462.056370277496</v>
      </c>
      <c r="G52" s="1176">
        <v>22000</v>
      </c>
      <c r="H52" s="1175">
        <f>1-G52/F52</f>
        <v>0.71598998231033939</v>
      </c>
      <c r="I52" s="1173" t="s">
        <v>3948</v>
      </c>
      <c r="J52" s="1173" t="s">
        <v>3949</v>
      </c>
      <c r="K52" s="1175" t="s">
        <v>3950</v>
      </c>
    </row>
    <row r="53" spans="1:13">
      <c r="A53" s="1175"/>
      <c r="B53" s="1175"/>
      <c r="C53" s="931" t="s">
        <v>1780</v>
      </c>
      <c r="D53" s="942">
        <v>300000</v>
      </c>
      <c r="E53" s="933">
        <f>D53*N5</f>
        <v>5500</v>
      </c>
      <c r="F53" s="1176"/>
      <c r="G53" s="1176"/>
      <c r="H53" s="1175"/>
      <c r="I53" s="1173"/>
      <c r="J53" s="1173"/>
      <c r="K53" s="1175"/>
    </row>
    <row r="54" spans="1:13">
      <c r="A54" s="1175"/>
      <c r="B54" s="1175"/>
      <c r="C54" s="931"/>
      <c r="D54" s="932"/>
      <c r="E54" s="933"/>
      <c r="F54" s="1176"/>
      <c r="G54" s="1176"/>
      <c r="H54" s="1175"/>
      <c r="I54" s="1173"/>
      <c r="J54" s="1173"/>
      <c r="K54" s="1175"/>
    </row>
    <row r="55" spans="1:13">
      <c r="A55" s="1175"/>
      <c r="B55" s="1175" t="s">
        <v>3951</v>
      </c>
      <c r="C55" s="931" t="s">
        <v>3952</v>
      </c>
      <c r="D55" s="932">
        <v>100</v>
      </c>
      <c r="E55" s="933">
        <f>R13</f>
        <v>148500</v>
      </c>
      <c r="F55" s="1176">
        <f>SUM(E55:E57)</f>
        <v>319000</v>
      </c>
      <c r="G55" s="1176">
        <v>33000</v>
      </c>
      <c r="H55" s="1175">
        <f>1-G55/F55</f>
        <v>0.89655172413793105</v>
      </c>
      <c r="I55" s="1173" t="s">
        <v>3948</v>
      </c>
      <c r="J55" s="1173" t="s">
        <v>3916</v>
      </c>
      <c r="K55" s="1175" t="s">
        <v>3953</v>
      </c>
    </row>
    <row r="56" spans="1:13">
      <c r="A56" s="1175"/>
      <c r="B56" s="1175"/>
      <c r="C56" s="931" t="s">
        <v>3345</v>
      </c>
      <c r="D56" s="942">
        <v>50</v>
      </c>
      <c r="E56" s="933">
        <f>R14</f>
        <v>165000.00000000003</v>
      </c>
      <c r="F56" s="1176"/>
      <c r="G56" s="1176"/>
      <c r="H56" s="1175"/>
      <c r="I56" s="1173"/>
      <c r="J56" s="1173"/>
      <c r="K56" s="1175"/>
      <c r="M56" s="956"/>
    </row>
    <row r="57" spans="1:13">
      <c r="A57" s="1175"/>
      <c r="B57" s="1175"/>
      <c r="C57" s="931" t="s">
        <v>3954</v>
      </c>
      <c r="D57" s="932">
        <v>50</v>
      </c>
      <c r="E57" s="933">
        <f>D57*N14</f>
        <v>5500</v>
      </c>
      <c r="F57" s="1176"/>
      <c r="G57" s="1176"/>
      <c r="H57" s="1175"/>
      <c r="I57" s="1173"/>
      <c r="J57" s="1173"/>
      <c r="K57" s="1175"/>
    </row>
    <row r="58" spans="1:13">
      <c r="A58" s="1175"/>
      <c r="B58" s="1177" t="s">
        <v>3955</v>
      </c>
      <c r="C58" s="959" t="s">
        <v>3956</v>
      </c>
      <c r="D58" s="960">
        <v>30</v>
      </c>
      <c r="E58" s="961">
        <f>D58*N19</f>
        <v>46776.974963415501</v>
      </c>
      <c r="F58" s="1178">
        <f>SUM(E58:E60)</f>
        <v>52276.974963415501</v>
      </c>
      <c r="G58" s="1178">
        <v>22000</v>
      </c>
      <c r="H58" s="1177">
        <f>1-G58/F58</f>
        <v>0.57916463193602818</v>
      </c>
      <c r="I58" s="1179" t="s">
        <v>3948</v>
      </c>
      <c r="J58" s="1179" t="s">
        <v>3949</v>
      </c>
      <c r="K58" s="1177"/>
    </row>
    <row r="59" spans="1:13">
      <c r="A59" s="1175"/>
      <c r="B59" s="1177"/>
      <c r="C59" s="959" t="s">
        <v>3957</v>
      </c>
      <c r="D59" s="960">
        <v>300000</v>
      </c>
      <c r="E59" s="961">
        <f>D59*$N$5</f>
        <v>5500</v>
      </c>
      <c r="F59" s="1178"/>
      <c r="G59" s="1178"/>
      <c r="H59" s="1177"/>
      <c r="I59" s="1179"/>
      <c r="J59" s="1179"/>
      <c r="K59" s="1177"/>
    </row>
    <row r="60" spans="1:13">
      <c r="A60" s="1175"/>
      <c r="B60" s="1177"/>
      <c r="C60" s="959"/>
      <c r="D60" s="960"/>
      <c r="E60" s="961"/>
      <c r="F60" s="1178"/>
      <c r="G60" s="1178"/>
      <c r="H60" s="1177"/>
      <c r="I60" s="1179"/>
      <c r="J60" s="1179"/>
      <c r="K60" s="1177"/>
    </row>
    <row r="61" spans="1:13">
      <c r="A61" s="1175"/>
      <c r="B61" s="1177" t="s">
        <v>3958</v>
      </c>
      <c r="C61" s="959" t="s">
        <v>3935</v>
      </c>
      <c r="D61" s="960">
        <v>30</v>
      </c>
      <c r="E61" s="961">
        <f>D61*N20</f>
        <v>46776.974963415501</v>
      </c>
      <c r="F61" s="1178">
        <f>SUM(E61:E63)</f>
        <v>52276.974963415501</v>
      </c>
      <c r="G61" s="1178">
        <v>22000</v>
      </c>
      <c r="H61" s="1177">
        <f>1-G61/F61</f>
        <v>0.57916463193602818</v>
      </c>
      <c r="I61" s="1179" t="s">
        <v>3948</v>
      </c>
      <c r="J61" s="1179" t="s">
        <v>3916</v>
      </c>
      <c r="K61" s="1177"/>
    </row>
    <row r="62" spans="1:13">
      <c r="A62" s="1175"/>
      <c r="B62" s="1177"/>
      <c r="C62" s="959" t="s">
        <v>3959</v>
      </c>
      <c r="D62" s="960">
        <v>300000</v>
      </c>
      <c r="E62" s="961">
        <f>D62*$N$5</f>
        <v>5500</v>
      </c>
      <c r="F62" s="1178"/>
      <c r="G62" s="1178"/>
      <c r="H62" s="1177"/>
      <c r="I62" s="1179"/>
      <c r="J62" s="1179"/>
      <c r="K62" s="1177"/>
    </row>
    <row r="63" spans="1:13">
      <c r="A63" s="1175"/>
      <c r="B63" s="1177"/>
      <c r="C63" s="959"/>
      <c r="D63" s="960"/>
      <c r="E63" s="961"/>
      <c r="F63" s="1178"/>
      <c r="G63" s="1178"/>
      <c r="H63" s="1177"/>
      <c r="I63" s="1179"/>
      <c r="J63" s="1179"/>
      <c r="K63" s="1177"/>
    </row>
    <row r="64" spans="1:13">
      <c r="A64" s="1175"/>
      <c r="B64" s="1177" t="s">
        <v>3960</v>
      </c>
      <c r="C64" s="959" t="s">
        <v>3961</v>
      </c>
      <c r="D64" s="960">
        <v>30</v>
      </c>
      <c r="E64" s="961">
        <f>D64*N21</f>
        <v>46776.974963415501</v>
      </c>
      <c r="F64" s="1178">
        <f>SUM(E64:E66)</f>
        <v>52276.974963415501</v>
      </c>
      <c r="G64" s="1178">
        <v>22000</v>
      </c>
      <c r="H64" s="1177">
        <f>1-G64/F64</f>
        <v>0.57916463193602818</v>
      </c>
      <c r="I64" s="1179" t="s">
        <v>3948</v>
      </c>
      <c r="J64" s="1179" t="s">
        <v>3949</v>
      </c>
      <c r="K64" s="1177"/>
    </row>
    <row r="65" spans="1:11">
      <c r="A65" s="1175"/>
      <c r="B65" s="1177"/>
      <c r="C65" s="959" t="s">
        <v>3957</v>
      </c>
      <c r="D65" s="960">
        <v>300000</v>
      </c>
      <c r="E65" s="961">
        <f>D65*$N$5</f>
        <v>5500</v>
      </c>
      <c r="F65" s="1178"/>
      <c r="G65" s="1178"/>
      <c r="H65" s="1177"/>
      <c r="I65" s="1179"/>
      <c r="J65" s="1179"/>
      <c r="K65" s="1177"/>
    </row>
    <row r="66" spans="1:11">
      <c r="A66" s="1175"/>
      <c r="B66" s="1177"/>
      <c r="C66" s="959"/>
      <c r="D66" s="960"/>
      <c r="E66" s="961"/>
      <c r="F66" s="1178"/>
      <c r="G66" s="1178"/>
      <c r="H66" s="1177"/>
      <c r="I66" s="1179"/>
      <c r="J66" s="1179"/>
      <c r="K66" s="1177"/>
    </row>
  </sheetData>
  <mergeCells count="95"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27"/>
  <sheetViews>
    <sheetView zoomScale="85" workbookViewId="0">
      <pane ySplit="1" topLeftCell="A14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8" sqref="A8:H27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4044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321"/>
  <sheetViews>
    <sheetView zoomScale="85" workbookViewId="0">
      <pane xSplit="4" ySplit="1" topLeftCell="F17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3979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3980</v>
      </c>
      <c r="F6" s="24"/>
      <c r="I6" s="13"/>
    </row>
    <row r="7" spans="2:9">
      <c r="B7" s="866"/>
      <c r="C7" s="21"/>
      <c r="D7" s="29"/>
      <c r="E7" s="162" t="s">
        <v>3981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3982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3983</v>
      </c>
      <c r="F18" s="24"/>
    </row>
    <row r="19" spans="2:6">
      <c r="B19" s="866"/>
      <c r="C19" s="21"/>
      <c r="D19" s="19"/>
      <c r="E19" s="893" t="s">
        <v>3984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3986</v>
      </c>
      <c r="F21" s="24"/>
    </row>
    <row r="22" spans="2:6">
      <c r="B22" s="866"/>
      <c r="C22" s="21"/>
      <c r="D22" s="29"/>
      <c r="E22" s="9" t="s">
        <v>3987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3988</v>
      </c>
      <c r="F24" s="24"/>
    </row>
    <row r="25" spans="2:6">
      <c r="B25" s="866"/>
      <c r="C25" s="21"/>
      <c r="E25" s="9" t="s">
        <v>3989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3990</v>
      </c>
      <c r="F27" s="24"/>
    </row>
    <row r="28" spans="2:6">
      <c r="B28" s="866"/>
      <c r="C28" s="21"/>
      <c r="E28" s="9" t="s">
        <v>3991</v>
      </c>
      <c r="F28" s="24"/>
    </row>
    <row r="29" spans="2:6">
      <c r="B29" s="866"/>
      <c r="C29" s="21"/>
      <c r="E29" s="9" t="s">
        <v>3992</v>
      </c>
      <c r="F29" s="24"/>
    </row>
    <row r="30" spans="2:6">
      <c r="B30" s="866"/>
      <c r="C30" s="21"/>
      <c r="E30" s="9" t="s">
        <v>3993</v>
      </c>
      <c r="F30" s="24"/>
    </row>
    <row r="31" spans="2:6">
      <c r="B31" s="866"/>
      <c r="C31" s="21"/>
      <c r="E31" s="9" t="s">
        <v>3994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3995</v>
      </c>
      <c r="F33" s="24"/>
    </row>
    <row r="34" spans="2:8">
      <c r="B34" s="866"/>
      <c r="C34" s="21"/>
      <c r="E34" s="9" t="s">
        <v>3996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3975</v>
      </c>
      <c r="F37" s="24"/>
    </row>
    <row r="38" spans="2:8">
      <c r="B38" s="866"/>
      <c r="C38" s="21"/>
      <c r="D38" s="29"/>
      <c r="E38" s="9" t="s">
        <v>3997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3998</v>
      </c>
      <c r="F40" s="24"/>
    </row>
    <row r="41" spans="2:8">
      <c r="B41" s="866"/>
      <c r="C41" s="21"/>
      <c r="E41" s="968" t="s">
        <v>3999</v>
      </c>
      <c r="F41" s="24"/>
    </row>
    <row r="42" spans="2:8">
      <c r="B42" s="866"/>
      <c r="C42" s="21"/>
      <c r="E42" s="968" t="s">
        <v>4000</v>
      </c>
      <c r="F42" s="24"/>
    </row>
    <row r="43" spans="2:8">
      <c r="B43" s="866"/>
      <c r="C43" s="21"/>
      <c r="D43" s="26"/>
      <c r="E43" s="968" t="s">
        <v>4001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4002</v>
      </c>
      <c r="E45" s="7"/>
      <c r="F45" s="24"/>
      <c r="H45" s="19"/>
    </row>
    <row r="46" spans="2:8" ht="27">
      <c r="B46" s="866"/>
      <c r="C46" s="21"/>
      <c r="D46" s="26"/>
      <c r="E46" s="6" t="s">
        <v>4003</v>
      </c>
      <c r="F46" s="24"/>
      <c r="H46" s="19"/>
    </row>
    <row r="47" spans="2:8">
      <c r="B47" s="866"/>
      <c r="C47" s="21"/>
      <c r="E47" s="19" t="s">
        <v>4004</v>
      </c>
      <c r="F47" s="24"/>
      <c r="H47" s="19"/>
    </row>
    <row r="48" spans="2:8">
      <c r="B48" s="866"/>
      <c r="C48" s="21"/>
      <c r="E48" s="19" t="s">
        <v>4005</v>
      </c>
      <c r="F48" s="24"/>
      <c r="H48" s="19"/>
    </row>
    <row r="49" spans="2:6">
      <c r="B49" s="866"/>
      <c r="C49" s="21"/>
      <c r="D49" s="26"/>
      <c r="E49" s="19" t="s">
        <v>4006</v>
      </c>
      <c r="F49" s="24"/>
    </row>
    <row r="50" spans="2:6">
      <c r="B50" s="866"/>
      <c r="C50" s="21"/>
      <c r="D50" s="26"/>
      <c r="E50" s="19" t="s">
        <v>4007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4008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3985</v>
      </c>
      <c r="D4" s="10"/>
      <c r="E4" s="565"/>
    </row>
    <row r="5" spans="1:9">
      <c r="A5" s="1"/>
      <c r="B5" s="1"/>
      <c r="C5" s="1"/>
      <c r="D5" t="s">
        <v>4009</v>
      </c>
    </row>
    <row r="6" spans="1:9">
      <c r="D6" t="s">
        <v>4010</v>
      </c>
    </row>
    <row r="8" spans="1:9">
      <c r="B8">
        <v>2</v>
      </c>
      <c r="C8" t="s">
        <v>4011</v>
      </c>
    </row>
    <row r="9" spans="1:9">
      <c r="D9" t="s">
        <v>4012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4013</v>
      </c>
      <c r="F11" s="974" t="s">
        <v>3620</v>
      </c>
      <c r="G11" s="974" t="s">
        <v>3619</v>
      </c>
      <c r="H11" s="975" t="s">
        <v>4014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4015</v>
      </c>
      <c r="G13" s="974" t="s">
        <v>3623</v>
      </c>
      <c r="H13" s="975" t="s">
        <v>3636</v>
      </c>
      <c r="I13" s="973" t="s">
        <v>4016</v>
      </c>
    </row>
    <row r="14" spans="1:9">
      <c r="D14" t="s">
        <v>4017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4018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4019</v>
      </c>
      <c r="H21" s="980" t="s">
        <v>4020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4021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4022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4022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4022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4022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4023</v>
      </c>
    </row>
    <row r="58" spans="3:8">
      <c r="D58" s="997" t="s">
        <v>4024</v>
      </c>
      <c r="E58" s="997" t="s">
        <v>4025</v>
      </c>
      <c r="F58" s="997" t="s">
        <v>4026</v>
      </c>
      <c r="G58" s="997" t="s">
        <v>4027</v>
      </c>
      <c r="H58" s="997" t="s">
        <v>4028</v>
      </c>
    </row>
    <row r="59" spans="3:8">
      <c r="D59" s="1165" t="s">
        <v>3568</v>
      </c>
      <c r="E59" s="1167">
        <v>160006001</v>
      </c>
      <c r="F59" s="998">
        <v>160006000</v>
      </c>
      <c r="G59" s="998">
        <v>70</v>
      </c>
      <c r="H59" s="999" t="s">
        <v>3567</v>
      </c>
    </row>
    <row r="60" spans="3:8">
      <c r="D60" s="1180"/>
      <c r="E60" s="1181"/>
      <c r="F60" s="1000">
        <v>160006009</v>
      </c>
      <c r="G60" s="1001">
        <v>7</v>
      </c>
      <c r="H60" s="1002" t="s">
        <v>3576</v>
      </c>
    </row>
    <row r="61" spans="3:8">
      <c r="D61" s="1169" t="s">
        <v>3569</v>
      </c>
      <c r="E61" s="1171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1182"/>
      <c r="E62" s="1181"/>
      <c r="F62" s="1005">
        <v>160006010</v>
      </c>
      <c r="G62" s="1003">
        <v>3</v>
      </c>
      <c r="H62" s="1002" t="s">
        <v>3577</v>
      </c>
    </row>
    <row r="63" spans="3:8">
      <c r="D63" s="1172" t="s">
        <v>3570</v>
      </c>
      <c r="E63" s="1171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1180"/>
      <c r="E64" s="1181"/>
      <c r="F64" s="1000">
        <v>160006011</v>
      </c>
      <c r="G64" s="1001">
        <v>5</v>
      </c>
      <c r="H64" s="1002" t="s">
        <v>3578</v>
      </c>
    </row>
    <row r="65" spans="4:8">
      <c r="D65" s="1169" t="s">
        <v>3571</v>
      </c>
      <c r="E65" s="1171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1182"/>
      <c r="E66" s="1181"/>
      <c r="F66" s="1005">
        <v>160006012</v>
      </c>
      <c r="G66" s="1003">
        <v>5</v>
      </c>
      <c r="H66" s="1002" t="s">
        <v>3579</v>
      </c>
    </row>
    <row r="67" spans="4:8">
      <c r="D67" s="1172" t="s">
        <v>3572</v>
      </c>
      <c r="E67" s="1171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1180"/>
      <c r="E68" s="1181"/>
      <c r="F68" s="1000">
        <v>160006013</v>
      </c>
      <c r="G68" s="1001">
        <v>3</v>
      </c>
      <c r="H68" s="1002" t="s">
        <v>3580</v>
      </c>
    </row>
    <row r="69" spans="4:8">
      <c r="D69" s="1169" t="s">
        <v>3573</v>
      </c>
      <c r="E69" s="1171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1182"/>
      <c r="E70" s="1181"/>
      <c r="F70" s="1005">
        <v>160006014</v>
      </c>
      <c r="G70" s="1003">
        <v>3</v>
      </c>
      <c r="H70" s="1002" t="s">
        <v>3581</v>
      </c>
    </row>
    <row r="71" spans="4:8">
      <c r="D71" s="1172" t="s">
        <v>3574</v>
      </c>
      <c r="E71" s="1171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1180"/>
      <c r="E72" s="1181"/>
      <c r="F72" s="1000">
        <v>160006015</v>
      </c>
      <c r="G72" s="1001">
        <v>5</v>
      </c>
      <c r="H72" s="1002" t="s">
        <v>3582</v>
      </c>
    </row>
    <row r="73" spans="4:8">
      <c r="D73" s="1169" t="s">
        <v>3575</v>
      </c>
      <c r="E73" s="1171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1182"/>
      <c r="E74" s="1181"/>
      <c r="F74" s="1005">
        <v>160006016</v>
      </c>
      <c r="G74" s="1003">
        <v>5</v>
      </c>
      <c r="H74" s="1002" t="s">
        <v>3583</v>
      </c>
    </row>
    <row r="97" spans="3:6">
      <c r="C97" t="s">
        <v>4029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4030</v>
      </c>
      <c r="E151" s="38" t="s">
        <v>1452</v>
      </c>
      <c r="F151" s="38" t="s">
        <v>1453</v>
      </c>
      <c r="G151" s="38" t="s">
        <v>3818</v>
      </c>
      <c r="H151" s="38" t="s">
        <v>4031</v>
      </c>
      <c r="I151" s="874" t="s">
        <v>4032</v>
      </c>
      <c r="J151" s="1012" t="s">
        <v>4033</v>
      </c>
      <c r="K151" s="1012" t="s">
        <v>1452</v>
      </c>
      <c r="L151" s="1012" t="s">
        <v>1453</v>
      </c>
      <c r="M151" s="1012" t="s">
        <v>3818</v>
      </c>
      <c r="N151" s="1012" t="s">
        <v>4034</v>
      </c>
      <c r="O151" s="1012" t="s">
        <v>4032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4035</v>
      </c>
      <c r="B1" s="329" t="s">
        <v>3694</v>
      </c>
      <c r="C1" s="329" t="s">
        <v>3695</v>
      </c>
      <c r="D1" s="30" t="s">
        <v>4036</v>
      </c>
      <c r="E1" s="38" t="s">
        <v>4037</v>
      </c>
      <c r="F1" s="329" t="s">
        <v>4038</v>
      </c>
      <c r="G1" s="30" t="s">
        <v>4039</v>
      </c>
      <c r="H1" s="30" t="s">
        <v>4040</v>
      </c>
      <c r="J1" s="786" t="s">
        <v>4041</v>
      </c>
    </row>
    <row r="2" spans="1:11" ht="16.5" customHeight="1">
      <c r="A2" s="1048" t="s">
        <v>3696</v>
      </c>
      <c r="B2" s="1045">
        <v>908231001</v>
      </c>
      <c r="C2" s="1049" t="s">
        <v>4042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4043</v>
      </c>
    </row>
    <row r="3" spans="1:11" ht="16.5" customHeight="1">
      <c r="A3" s="1048" t="s">
        <v>3697</v>
      </c>
      <c r="B3" s="1045">
        <v>908231002</v>
      </c>
      <c r="C3" s="1049" t="s">
        <v>4042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4042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4042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4042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4042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4043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4042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4042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4042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4042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4042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4043</v>
      </c>
    </row>
    <row r="13" spans="1:11" ht="16.5" customHeight="1">
      <c r="A13" s="1048" t="s">
        <v>3707</v>
      </c>
      <c r="B13" s="1045">
        <v>908231012</v>
      </c>
      <c r="C13" s="1049" t="s">
        <v>4042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4042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4042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4042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4042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4043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4042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4042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4042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4042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4042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4043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4042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4042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4042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4042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4042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4043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20"/>
  <sheetViews>
    <sheetView workbookViewId="0">
      <selection activeCell="E22" sqref="E22"/>
    </sheetView>
  </sheetViews>
  <sheetFormatPr defaultRowHeight="16.5"/>
  <cols>
    <col min="1" max="1" width="21.375" bestFit="1" customWidth="1"/>
    <col min="2" max="2" width="16.5" customWidth="1"/>
    <col min="3" max="3" width="15.25" bestFit="1" customWidth="1"/>
    <col min="4" max="4" width="15.5" bestFit="1" customWidth="1"/>
    <col min="5" max="5" width="9.25" bestFit="1" customWidth="1"/>
    <col min="6" max="6" width="9.5" bestFit="1" customWidth="1"/>
    <col min="7" max="7" width="8.5" bestFit="1" customWidth="1"/>
    <col min="8" max="8" width="12.125" bestFit="1" customWidth="1"/>
    <col min="9" max="9" width="20.25" bestFit="1" customWidth="1"/>
    <col min="10" max="10" width="21.875" bestFit="1" customWidth="1"/>
  </cols>
  <sheetData>
    <row r="1" spans="1:10">
      <c r="A1" t="s">
        <v>4203</v>
      </c>
    </row>
    <row r="2" spans="1:10" ht="81">
      <c r="A2" s="30" t="s">
        <v>10</v>
      </c>
      <c r="B2" s="38" t="s">
        <v>4194</v>
      </c>
      <c r="C2" s="38" t="s">
        <v>4169</v>
      </c>
      <c r="D2" s="38" t="s">
        <v>4170</v>
      </c>
      <c r="E2" s="38" t="s">
        <v>4171</v>
      </c>
      <c r="F2" s="38" t="s">
        <v>4172</v>
      </c>
      <c r="G2" s="38" t="s">
        <v>1808</v>
      </c>
      <c r="H2" s="38" t="s">
        <v>1809</v>
      </c>
      <c r="I2" s="38" t="s">
        <v>4173</v>
      </c>
      <c r="J2" s="38" t="s">
        <v>1812</v>
      </c>
    </row>
    <row r="3" spans="1:10">
      <c r="A3" s="1120" t="s">
        <v>4174</v>
      </c>
      <c r="B3" s="1121" t="s">
        <v>4175</v>
      </c>
      <c r="C3" s="1122">
        <v>-1</v>
      </c>
      <c r="D3" s="1122">
        <v>-1</v>
      </c>
      <c r="E3" s="1122">
        <v>1</v>
      </c>
      <c r="F3" s="1122">
        <v>1</v>
      </c>
      <c r="G3" s="1123">
        <v>-1</v>
      </c>
      <c r="H3" s="1123">
        <v>-1</v>
      </c>
      <c r="I3" s="1124">
        <v>156101012</v>
      </c>
      <c r="J3" s="1120">
        <v>1</v>
      </c>
    </row>
    <row r="4" spans="1:10">
      <c r="A4" s="1120" t="s">
        <v>4176</v>
      </c>
      <c r="B4" s="1121" t="s">
        <v>4175</v>
      </c>
      <c r="C4" s="1122">
        <v>-1</v>
      </c>
      <c r="D4" s="1122">
        <v>-1</v>
      </c>
      <c r="E4" s="1122">
        <v>2</v>
      </c>
      <c r="F4" s="1122">
        <v>5</v>
      </c>
      <c r="G4" s="1123">
        <v>-1</v>
      </c>
      <c r="H4" s="1123">
        <v>-1</v>
      </c>
      <c r="I4" s="1125">
        <v>156113006</v>
      </c>
      <c r="J4" s="1120">
        <v>1</v>
      </c>
    </row>
    <row r="5" spans="1:10">
      <c r="A5" s="1120" t="s">
        <v>4177</v>
      </c>
      <c r="B5" s="1121" t="s">
        <v>4175</v>
      </c>
      <c r="C5" s="1122">
        <v>-1</v>
      </c>
      <c r="D5" s="1122">
        <v>-1</v>
      </c>
      <c r="E5" s="1122">
        <v>6</v>
      </c>
      <c r="F5" s="1122">
        <v>10</v>
      </c>
      <c r="G5" s="1123">
        <v>-1</v>
      </c>
      <c r="H5" s="1123">
        <v>-1</v>
      </c>
      <c r="I5" s="1126">
        <v>156102012</v>
      </c>
      <c r="J5" s="1120">
        <v>1</v>
      </c>
    </row>
    <row r="6" spans="1:10">
      <c r="A6" s="1120" t="s">
        <v>4178</v>
      </c>
      <c r="B6" s="1121" t="s">
        <v>4175</v>
      </c>
      <c r="C6" s="1122">
        <v>-1</v>
      </c>
      <c r="D6" s="1122">
        <v>-1</v>
      </c>
      <c r="E6" s="1122">
        <v>11</v>
      </c>
      <c r="F6" s="1122">
        <v>20</v>
      </c>
      <c r="G6" s="1123">
        <v>-1</v>
      </c>
      <c r="H6" s="1123">
        <v>-1</v>
      </c>
      <c r="I6" s="1124">
        <v>156103012</v>
      </c>
      <c r="J6" s="1120">
        <v>1</v>
      </c>
    </row>
    <row r="7" spans="1:10">
      <c r="A7" s="1120" t="s">
        <v>4179</v>
      </c>
      <c r="B7" s="1121" t="s">
        <v>4175</v>
      </c>
      <c r="C7" s="1122">
        <v>-1</v>
      </c>
      <c r="D7" s="1122">
        <v>-1</v>
      </c>
      <c r="E7" s="1123">
        <v>-1</v>
      </c>
      <c r="F7" s="1123">
        <v>-1</v>
      </c>
      <c r="G7" s="1127">
        <v>0</v>
      </c>
      <c r="H7" s="1122">
        <v>1</v>
      </c>
      <c r="I7" s="1128">
        <v>160001002</v>
      </c>
      <c r="J7" s="1120">
        <v>1000</v>
      </c>
    </row>
    <row r="8" spans="1:10">
      <c r="A8" s="1120" t="s">
        <v>4180</v>
      </c>
      <c r="B8" s="1121" t="s">
        <v>4175</v>
      </c>
      <c r="C8" s="1122">
        <v>-1</v>
      </c>
      <c r="D8" s="1122">
        <v>-1</v>
      </c>
      <c r="E8" s="1123">
        <v>-1</v>
      </c>
      <c r="F8" s="1123">
        <v>-1</v>
      </c>
      <c r="G8" s="1122">
        <v>2</v>
      </c>
      <c r="H8" s="1122">
        <v>5</v>
      </c>
      <c r="I8" s="1128">
        <v>160001002</v>
      </c>
      <c r="J8" s="1120">
        <v>900</v>
      </c>
    </row>
    <row r="9" spans="1:10">
      <c r="A9" s="1120" t="s">
        <v>4181</v>
      </c>
      <c r="B9" s="1121" t="s">
        <v>4175</v>
      </c>
      <c r="C9" s="1122">
        <v>-1</v>
      </c>
      <c r="D9" s="1122">
        <v>-1</v>
      </c>
      <c r="E9" s="1123">
        <v>-1</v>
      </c>
      <c r="F9" s="1123">
        <v>-1</v>
      </c>
      <c r="G9" s="1122">
        <v>6</v>
      </c>
      <c r="H9" s="1122">
        <v>10</v>
      </c>
      <c r="I9" s="1128">
        <v>160001002</v>
      </c>
      <c r="J9" s="1120">
        <v>800</v>
      </c>
    </row>
    <row r="10" spans="1:10">
      <c r="A10" s="1120" t="s">
        <v>4182</v>
      </c>
      <c r="B10" s="1121" t="s">
        <v>4175</v>
      </c>
      <c r="C10" s="1122">
        <v>-1</v>
      </c>
      <c r="D10" s="1122">
        <v>-1</v>
      </c>
      <c r="E10" s="1123">
        <v>-1</v>
      </c>
      <c r="F10" s="1123">
        <v>-1</v>
      </c>
      <c r="G10" s="1122">
        <v>11</v>
      </c>
      <c r="H10" s="1122">
        <v>20</v>
      </c>
      <c r="I10" s="1128">
        <v>160001002</v>
      </c>
      <c r="J10" s="1120">
        <v>700</v>
      </c>
    </row>
    <row r="11" spans="1:10">
      <c r="A11" s="1120" t="s">
        <v>4183</v>
      </c>
      <c r="B11" s="1121" t="s">
        <v>4175</v>
      </c>
      <c r="C11" s="1122">
        <v>-1</v>
      </c>
      <c r="D11" s="1122">
        <v>-1</v>
      </c>
      <c r="E11" s="1123">
        <v>-1</v>
      </c>
      <c r="F11" s="1123">
        <v>-1</v>
      </c>
      <c r="G11" s="1122">
        <v>21</v>
      </c>
      <c r="H11" s="1122">
        <v>50</v>
      </c>
      <c r="I11" s="1128">
        <v>160001002</v>
      </c>
      <c r="J11" s="1120">
        <v>600</v>
      </c>
    </row>
    <row r="12" spans="1:10">
      <c r="A12" s="1120" t="s">
        <v>4184</v>
      </c>
      <c r="B12" s="1121" t="s">
        <v>4175</v>
      </c>
      <c r="C12" s="1122">
        <v>-1</v>
      </c>
      <c r="D12" s="1122">
        <v>-1</v>
      </c>
      <c r="E12" s="1123">
        <v>-1</v>
      </c>
      <c r="F12" s="1123">
        <v>-1</v>
      </c>
      <c r="G12" s="1122">
        <v>51</v>
      </c>
      <c r="H12" s="1122">
        <v>100</v>
      </c>
      <c r="I12" s="1128">
        <v>160001002</v>
      </c>
      <c r="J12" s="1120">
        <v>500</v>
      </c>
    </row>
    <row r="13" spans="1:10">
      <c r="A13" s="1129" t="s">
        <v>4185</v>
      </c>
      <c r="B13" s="1130" t="s">
        <v>4186</v>
      </c>
      <c r="C13" s="1131">
        <v>2000</v>
      </c>
      <c r="D13" s="1131">
        <v>9999</v>
      </c>
      <c r="E13" s="1131">
        <v>1</v>
      </c>
      <c r="F13" s="1131">
        <v>50</v>
      </c>
      <c r="G13" s="1123">
        <v>-1</v>
      </c>
      <c r="H13" s="1123">
        <v>-1</v>
      </c>
      <c r="I13" s="1132">
        <v>160002006</v>
      </c>
      <c r="J13" s="1129">
        <v>3000</v>
      </c>
    </row>
    <row r="14" spans="1:10">
      <c r="A14" s="1129" t="s">
        <v>4187</v>
      </c>
      <c r="B14" s="1130" t="s">
        <v>4186</v>
      </c>
      <c r="C14" s="1131">
        <v>1500</v>
      </c>
      <c r="D14" s="1131">
        <v>1999</v>
      </c>
      <c r="E14" s="1131">
        <v>1</v>
      </c>
      <c r="F14" s="1131">
        <v>50</v>
      </c>
      <c r="G14" s="1123">
        <v>-1</v>
      </c>
      <c r="H14" s="1123">
        <v>-1</v>
      </c>
      <c r="I14" s="1132">
        <v>160002006</v>
      </c>
      <c r="J14" s="1129">
        <v>2500</v>
      </c>
    </row>
    <row r="15" spans="1:10">
      <c r="A15" s="1129" t="s">
        <v>4188</v>
      </c>
      <c r="B15" s="1130" t="s">
        <v>4186</v>
      </c>
      <c r="C15" s="1131">
        <v>1000</v>
      </c>
      <c r="D15" s="1131">
        <v>1499</v>
      </c>
      <c r="E15" s="1131">
        <v>1</v>
      </c>
      <c r="F15" s="1131">
        <v>50</v>
      </c>
      <c r="G15" s="1123">
        <v>-1</v>
      </c>
      <c r="H15" s="1123">
        <v>-1</v>
      </c>
      <c r="I15" s="1132">
        <v>160002006</v>
      </c>
      <c r="J15" s="1129">
        <v>2000</v>
      </c>
    </row>
    <row r="16" spans="1:10">
      <c r="A16" s="1129" t="s">
        <v>4189</v>
      </c>
      <c r="B16" s="1130" t="s">
        <v>4186</v>
      </c>
      <c r="C16" s="1131">
        <v>800</v>
      </c>
      <c r="D16" s="1131">
        <v>999</v>
      </c>
      <c r="E16" s="1131">
        <v>1</v>
      </c>
      <c r="F16" s="1131">
        <v>50</v>
      </c>
      <c r="G16" s="1123">
        <v>-1</v>
      </c>
      <c r="H16" s="1123">
        <v>-1</v>
      </c>
      <c r="I16" s="1132">
        <v>160002006</v>
      </c>
      <c r="J16" s="1129">
        <v>1500</v>
      </c>
    </row>
    <row r="17" spans="1:10">
      <c r="A17" s="1129" t="s">
        <v>4190</v>
      </c>
      <c r="B17" s="1130" t="s">
        <v>4186</v>
      </c>
      <c r="C17" s="1131">
        <v>600</v>
      </c>
      <c r="D17" s="1131">
        <v>799</v>
      </c>
      <c r="E17" s="1131">
        <v>1</v>
      </c>
      <c r="F17" s="1131">
        <v>50</v>
      </c>
      <c r="G17" s="1123">
        <v>-1</v>
      </c>
      <c r="H17" s="1123">
        <v>-1</v>
      </c>
      <c r="I17" s="1132">
        <v>160002006</v>
      </c>
      <c r="J17" s="1129">
        <v>1200</v>
      </c>
    </row>
    <row r="18" spans="1:10">
      <c r="A18" s="1129" t="s">
        <v>4191</v>
      </c>
      <c r="B18" s="1130" t="s">
        <v>4186</v>
      </c>
      <c r="C18" s="1131">
        <v>400</v>
      </c>
      <c r="D18" s="1131">
        <v>599</v>
      </c>
      <c r="E18" s="1131">
        <v>1</v>
      </c>
      <c r="F18" s="1131">
        <v>50</v>
      </c>
      <c r="G18" s="1123">
        <v>-1</v>
      </c>
      <c r="H18" s="1123">
        <v>-1</v>
      </c>
      <c r="I18" s="1132">
        <v>160002006</v>
      </c>
      <c r="J18" s="1129">
        <v>1000</v>
      </c>
    </row>
    <row r="19" spans="1:10">
      <c r="A19" s="1129" t="s">
        <v>4192</v>
      </c>
      <c r="B19" s="1130" t="s">
        <v>4186</v>
      </c>
      <c r="C19" s="1131">
        <v>200</v>
      </c>
      <c r="D19" s="1131">
        <v>399</v>
      </c>
      <c r="E19" s="1131">
        <v>1</v>
      </c>
      <c r="F19" s="1131">
        <v>50</v>
      </c>
      <c r="G19" s="1123">
        <v>-1</v>
      </c>
      <c r="H19" s="1123">
        <v>-1</v>
      </c>
      <c r="I19" s="1132">
        <v>160002006</v>
      </c>
      <c r="J19" s="1129">
        <v>500</v>
      </c>
    </row>
    <row r="20" spans="1:10">
      <c r="A20" s="1129" t="s">
        <v>4193</v>
      </c>
      <c r="B20" s="1130" t="s">
        <v>4186</v>
      </c>
      <c r="C20" s="1131">
        <v>1</v>
      </c>
      <c r="D20" s="1131">
        <v>199</v>
      </c>
      <c r="E20" s="1131">
        <v>1</v>
      </c>
      <c r="F20" s="1131">
        <v>50</v>
      </c>
      <c r="G20" s="1123">
        <v>-1</v>
      </c>
      <c r="H20" s="1123">
        <v>-1</v>
      </c>
      <c r="I20" s="1132">
        <v>160002006</v>
      </c>
      <c r="J20" s="1129">
        <v>300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14"/>
  <sheetViews>
    <sheetView workbookViewId="0">
      <selection activeCell="C13" sqref="C13"/>
    </sheetView>
  </sheetViews>
  <sheetFormatPr defaultRowHeight="16.5"/>
  <cols>
    <col min="1" max="1" width="47.625" bestFit="1" customWidth="1"/>
    <col min="2" max="2" width="15.25" bestFit="1" customWidth="1"/>
    <col min="3" max="3" width="15.5" bestFit="1" customWidth="1"/>
    <col min="4" max="4" width="9.25" bestFit="1" customWidth="1"/>
    <col min="5" max="5" width="9.5" bestFit="1" customWidth="1"/>
    <col min="6" max="6" width="8.5" bestFit="1" customWidth="1"/>
    <col min="7" max="7" width="12.125" bestFit="1" customWidth="1"/>
    <col min="8" max="8" width="20.25" bestFit="1" customWidth="1"/>
    <col min="9" max="9" width="21.875" bestFit="1" customWidth="1"/>
  </cols>
  <sheetData>
    <row r="1" spans="1:2">
      <c r="A1" t="s">
        <v>4207</v>
      </c>
    </row>
    <row r="2" spans="1:2">
      <c r="A2" s="1138" t="s">
        <v>4208</v>
      </c>
      <c r="B2" s="1139">
        <v>30</v>
      </c>
    </row>
    <row r="3" spans="1:2">
      <c r="A3" s="1138" t="s">
        <v>4209</v>
      </c>
      <c r="B3" s="1139">
        <v>1</v>
      </c>
    </row>
    <row r="4" spans="1:2">
      <c r="A4" s="1138" t="s">
        <v>4210</v>
      </c>
      <c r="B4" s="1139">
        <v>5</v>
      </c>
    </row>
    <row r="5" spans="1:2">
      <c r="A5" s="1138" t="s">
        <v>4211</v>
      </c>
      <c r="B5" s="1139">
        <v>10</v>
      </c>
    </row>
    <row r="6" spans="1:2">
      <c r="A6" s="1138" t="s">
        <v>4212</v>
      </c>
      <c r="B6" s="1139">
        <v>3</v>
      </c>
    </row>
    <row r="7" spans="1:2">
      <c r="A7" s="1138" t="s">
        <v>4213</v>
      </c>
      <c r="B7" s="1139">
        <v>4</v>
      </c>
    </row>
    <row r="8" spans="1:2">
      <c r="A8" s="1140" t="s">
        <v>4214</v>
      </c>
      <c r="B8" s="1141">
        <v>10</v>
      </c>
    </row>
    <row r="9" spans="1:2">
      <c r="A9" s="1138" t="s">
        <v>4215</v>
      </c>
      <c r="B9" s="1139">
        <v>10</v>
      </c>
    </row>
    <row r="10" spans="1:2">
      <c r="A10" s="1138" t="s">
        <v>4216</v>
      </c>
      <c r="B10" s="1139">
        <v>10</v>
      </c>
    </row>
    <row r="11" spans="1:2">
      <c r="A11" s="1138" t="s">
        <v>4217</v>
      </c>
      <c r="B11" s="1139">
        <v>1</v>
      </c>
    </row>
    <row r="12" spans="1:2">
      <c r="A12" s="1138" t="s">
        <v>4218</v>
      </c>
      <c r="B12" s="1139">
        <v>5</v>
      </c>
    </row>
    <row r="13" spans="1:2">
      <c r="A13" s="1138" t="s">
        <v>4219</v>
      </c>
      <c r="B13" s="1139">
        <v>500</v>
      </c>
    </row>
    <row r="14" spans="1:2">
      <c r="A14" s="1138" t="s">
        <v>4220</v>
      </c>
      <c r="B14" s="1139">
        <v>500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1183" t="s">
        <v>1467</v>
      </c>
      <c r="F4" s="1184"/>
      <c r="G4" s="1184"/>
      <c r="H4" s="1185" t="s">
        <v>1468</v>
      </c>
      <c r="I4" s="1185"/>
      <c r="J4" s="1185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1186" t="s">
        <v>1070</v>
      </c>
      <c r="G59" s="1186"/>
      <c r="H59" s="1187" t="s">
        <v>1079</v>
      </c>
      <c r="I59" s="1187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1188" t="s">
        <v>6</v>
      </c>
      <c r="G180" s="1189"/>
      <c r="H180" s="1188" t="s">
        <v>1051</v>
      </c>
      <c r="I180" s="1189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3"/>
  <sheetViews>
    <sheetView workbookViewId="0">
      <selection activeCell="F14" sqref="F14"/>
    </sheetView>
  </sheetViews>
  <sheetFormatPr defaultRowHeight="16.5"/>
  <cols>
    <col min="1" max="1" width="8.625" bestFit="1" customWidth="1"/>
    <col min="2" max="2" width="14.75" bestFit="1" customWidth="1"/>
    <col min="3" max="3" width="10.875" customWidth="1"/>
    <col min="4" max="4" width="8.625" bestFit="1" customWidth="1"/>
    <col min="5" max="5" width="10.25" customWidth="1"/>
  </cols>
  <sheetData>
    <row r="1" spans="1:5">
      <c r="A1" t="s">
        <v>4206</v>
      </c>
    </row>
    <row r="2" spans="1:5">
      <c r="A2" s="30" t="s">
        <v>10</v>
      </c>
      <c r="B2" s="30" t="s">
        <v>10</v>
      </c>
      <c r="C2" s="30" t="s">
        <v>668</v>
      </c>
      <c r="D2" s="30" t="s">
        <v>669</v>
      </c>
      <c r="E2" s="30" t="s">
        <v>4197</v>
      </c>
    </row>
    <row r="3" spans="1:5">
      <c r="A3" s="1136" t="b">
        <v>0</v>
      </c>
      <c r="B3" s="1136" t="s">
        <v>4198</v>
      </c>
      <c r="C3" s="1137" t="s">
        <v>4199</v>
      </c>
      <c r="D3" s="1136">
        <v>500</v>
      </c>
      <c r="E3" s="1136">
        <v>10</v>
      </c>
    </row>
    <row r="4" spans="1:5">
      <c r="A4" s="1136" t="b">
        <v>0</v>
      </c>
      <c r="B4" s="1136" t="s">
        <v>4200</v>
      </c>
      <c r="C4" s="1137" t="s">
        <v>4199</v>
      </c>
      <c r="D4" s="1136">
        <v>500</v>
      </c>
      <c r="E4" s="1136">
        <v>10</v>
      </c>
    </row>
    <row r="5" spans="1:5">
      <c r="A5" s="1136" t="b">
        <v>0</v>
      </c>
      <c r="B5" s="1136" t="s">
        <v>4201</v>
      </c>
      <c r="C5" s="1137" t="s">
        <v>4199</v>
      </c>
      <c r="D5" s="1136">
        <v>500</v>
      </c>
      <c r="E5" s="1136">
        <v>10</v>
      </c>
    </row>
    <row r="6" spans="1:5">
      <c r="A6" s="1135" t="b">
        <v>1</v>
      </c>
      <c r="B6" s="1133" t="s">
        <v>4202</v>
      </c>
      <c r="C6" s="1134" t="s">
        <v>4199</v>
      </c>
      <c r="D6" s="1133">
        <v>500</v>
      </c>
      <c r="E6" s="1133">
        <v>20</v>
      </c>
    </row>
    <row r="13" spans="1:5">
      <c r="C13" s="1098"/>
    </row>
  </sheetData>
  <phoneticPr fontId="6" type="noConversion"/>
  <conditionalFormatting sqref="C3:C6">
    <cfRule type="cellIs" dxfId="6" priority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1190" t="s">
        <v>1070</v>
      </c>
      <c r="G27" s="1190"/>
      <c r="H27" s="1190" t="s">
        <v>1079</v>
      </c>
      <c r="I27" s="1190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16"/>
  <sheetViews>
    <sheetView workbookViewId="0">
      <selection activeCell="K42" sqref="K42"/>
    </sheetView>
  </sheetViews>
  <sheetFormatPr defaultRowHeight="16.5"/>
  <cols>
    <col min="1" max="1" width="18.875" bestFit="1" customWidth="1"/>
    <col min="2" max="2" width="6.375" bestFit="1" customWidth="1"/>
    <col min="3" max="3" width="6.375" customWidth="1"/>
    <col min="4" max="4" width="19.875" customWidth="1"/>
    <col min="5" max="5" width="10.25" bestFit="1" customWidth="1"/>
    <col min="6" max="6" width="12.125" bestFit="1" customWidth="1"/>
    <col min="8" max="9" width="6.375" customWidth="1"/>
    <col min="10" max="10" width="19.875" customWidth="1"/>
    <col min="11" max="11" width="10.25" customWidth="1"/>
    <col min="12" max="12" width="12.125" customWidth="1"/>
  </cols>
  <sheetData>
    <row r="1" spans="1:12">
      <c r="A1" t="s">
        <v>4205</v>
      </c>
    </row>
    <row r="2" spans="1:12" ht="27">
      <c r="A2" s="873" t="s">
        <v>3797</v>
      </c>
      <c r="B2" s="38" t="s">
        <v>1452</v>
      </c>
      <c r="C2" s="38" t="s">
        <v>1453</v>
      </c>
      <c r="D2" s="38" t="s">
        <v>3818</v>
      </c>
      <c r="E2" s="38" t="s">
        <v>3819</v>
      </c>
      <c r="F2" s="874" t="s">
        <v>3820</v>
      </c>
      <c r="G2" s="830" t="s">
        <v>1468</v>
      </c>
      <c r="H2" s="830" t="s">
        <v>1452</v>
      </c>
      <c r="I2" s="830" t="s">
        <v>1453</v>
      </c>
      <c r="J2" s="830" t="s">
        <v>3818</v>
      </c>
      <c r="K2" s="830" t="s">
        <v>3819</v>
      </c>
      <c r="L2" s="830" t="s">
        <v>3820</v>
      </c>
    </row>
    <row r="3" spans="1:12">
      <c r="A3" s="875" t="s">
        <v>3798</v>
      </c>
      <c r="B3" s="887">
        <v>7.27</v>
      </c>
      <c r="C3" s="887">
        <v>4.5199999999999996</v>
      </c>
      <c r="D3" s="888">
        <v>224956335</v>
      </c>
      <c r="E3" s="887">
        <v>681</v>
      </c>
      <c r="F3" s="890">
        <v>116.2</v>
      </c>
      <c r="H3" s="878">
        <v>7.27</v>
      </c>
      <c r="I3" s="878">
        <v>7.84</v>
      </c>
      <c r="J3" s="879">
        <v>236796143</v>
      </c>
      <c r="K3" s="878">
        <v>680</v>
      </c>
      <c r="L3" s="880">
        <v>110.7</v>
      </c>
    </row>
    <row r="4" spans="1:12">
      <c r="A4" s="875" t="s">
        <v>3799</v>
      </c>
      <c r="B4" s="887">
        <v>7.3</v>
      </c>
      <c r="C4" s="887">
        <v>5.0199999999999996</v>
      </c>
      <c r="D4" s="888">
        <v>242952842</v>
      </c>
      <c r="E4" s="887">
        <v>682</v>
      </c>
      <c r="F4" s="890">
        <v>116.2</v>
      </c>
      <c r="H4" s="881">
        <v>7.3</v>
      </c>
      <c r="I4" s="881">
        <v>7.88</v>
      </c>
      <c r="J4" s="882">
        <v>255739834</v>
      </c>
      <c r="K4" s="881">
        <v>680</v>
      </c>
      <c r="L4" s="883">
        <v>110.7</v>
      </c>
    </row>
    <row r="5" spans="1:12">
      <c r="A5" s="875" t="s">
        <v>3800</v>
      </c>
      <c r="B5" s="887">
        <v>7.34</v>
      </c>
      <c r="C5" s="887">
        <v>5.57</v>
      </c>
      <c r="D5" s="888">
        <v>262389069</v>
      </c>
      <c r="E5" s="887">
        <v>683</v>
      </c>
      <c r="F5" s="890">
        <v>116.2</v>
      </c>
      <c r="H5" s="881">
        <v>7.34</v>
      </c>
      <c r="I5" s="881">
        <v>7.92</v>
      </c>
      <c r="J5" s="882">
        <v>276199021</v>
      </c>
      <c r="K5" s="881">
        <v>681</v>
      </c>
      <c r="L5" s="883">
        <v>116.2</v>
      </c>
    </row>
    <row r="6" spans="1:12">
      <c r="A6" s="875" t="s">
        <v>3801</v>
      </c>
      <c r="B6" s="887">
        <v>7.37</v>
      </c>
      <c r="C6" s="887">
        <v>6.19</v>
      </c>
      <c r="D6" s="888">
        <v>283380195</v>
      </c>
      <c r="E6" s="887">
        <v>684</v>
      </c>
      <c r="F6" s="890">
        <v>116.2</v>
      </c>
      <c r="H6" s="881">
        <v>7.37</v>
      </c>
      <c r="I6" s="881">
        <v>7.96</v>
      </c>
      <c r="J6" s="882">
        <v>298294943</v>
      </c>
      <c r="K6" s="881">
        <v>681</v>
      </c>
      <c r="L6" s="883">
        <v>116.2</v>
      </c>
    </row>
    <row r="7" spans="1:12">
      <c r="A7" s="875" t="s">
        <v>3802</v>
      </c>
      <c r="B7" s="887">
        <v>7.41</v>
      </c>
      <c r="C7" s="887">
        <v>6.87</v>
      </c>
      <c r="D7" s="888">
        <v>306050611</v>
      </c>
      <c r="E7" s="887">
        <v>685</v>
      </c>
      <c r="F7" s="890">
        <v>116.2</v>
      </c>
      <c r="H7" s="881">
        <v>7.41</v>
      </c>
      <c r="I7" s="881">
        <v>7.99</v>
      </c>
      <c r="J7" s="882">
        <v>322158538</v>
      </c>
      <c r="K7" s="881">
        <v>682</v>
      </c>
      <c r="L7" s="883">
        <v>122</v>
      </c>
    </row>
    <row r="9" spans="1:12">
      <c r="C9" t="s">
        <v>4064</v>
      </c>
      <c r="J9" s="1098"/>
    </row>
    <row r="10" spans="1:12">
      <c r="D10" t="s">
        <v>4065</v>
      </c>
    </row>
    <row r="12" spans="1:12">
      <c r="H12" s="1098"/>
    </row>
    <row r="13" spans="1:12">
      <c r="H13" s="1098"/>
    </row>
    <row r="14" spans="1:12">
      <c r="H14" s="1098"/>
    </row>
    <row r="15" spans="1:12">
      <c r="H15" s="1098"/>
    </row>
    <row r="16" spans="1:12">
      <c r="H16" s="1098"/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73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285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522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1419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3878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8099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12656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1191" t="s">
        <v>308</v>
      </c>
      <c r="E18" s="1192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1193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1194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1194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1194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1194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1195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1196" t="s">
        <v>325</v>
      </c>
      <c r="H39" s="1197"/>
      <c r="I39" s="1198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2"/>
  <sheetViews>
    <sheetView workbookViewId="0">
      <pane ySplit="1" topLeftCell="A2" activePane="bottomLeft" state="frozen"/>
      <selection pane="bottomLeft" activeCell="D21" sqref="D21"/>
    </sheetView>
  </sheetViews>
  <sheetFormatPr defaultColWidth="9" defaultRowHeight="16.5" customHeight="1"/>
  <cols>
    <col min="1" max="1" width="81.125" style="34" customWidth="1"/>
    <col min="2" max="2" width="15.5" style="34" customWidth="1"/>
    <col min="3" max="3" width="50.125" style="34" customWidth="1"/>
    <col min="4" max="4" width="8.625" style="34" customWidth="1"/>
    <col min="5" max="6" width="14.625" style="41" customWidth="1"/>
    <col min="7" max="7" width="22.625" style="34" customWidth="1"/>
    <col min="8" max="9" width="14.625" style="34" customWidth="1"/>
    <col min="10" max="11" width="22.625" style="34" customWidth="1"/>
    <col min="12" max="12" width="14.875" style="33" customWidth="1"/>
    <col min="13" max="13" width="19.375" style="33" customWidth="1"/>
    <col min="14" max="14" width="16" style="33" customWidth="1"/>
    <col min="15" max="16384" width="9" style="33"/>
  </cols>
  <sheetData>
    <row r="1" spans="1:11" ht="16.5" customHeight="1">
      <c r="A1" s="30" t="s">
        <v>10</v>
      </c>
      <c r="B1" s="30" t="s">
        <v>10</v>
      </c>
      <c r="C1" s="30" t="s">
        <v>10</v>
      </c>
      <c r="D1" s="30" t="s">
        <v>10</v>
      </c>
      <c r="E1" s="634"/>
      <c r="F1" s="634"/>
      <c r="G1" s="634"/>
      <c r="H1" s="634"/>
      <c r="I1" s="634"/>
      <c r="J1" s="634"/>
      <c r="K1" s="634"/>
    </row>
    <row r="2" spans="1:11" ht="16.5" customHeight="1">
      <c r="A2" s="1155" t="s">
        <v>4215</v>
      </c>
      <c r="B2" s="1154">
        <v>1002009</v>
      </c>
      <c r="C2" s="1153" t="s">
        <v>4271</v>
      </c>
      <c r="D2" s="1154">
        <v>10</v>
      </c>
    </row>
    <row r="3" spans="1:11" ht="16.5" customHeight="1">
      <c r="A3" s="1153" t="s">
        <v>4272</v>
      </c>
      <c r="B3" s="1154">
        <v>1002103</v>
      </c>
      <c r="C3" s="1153" t="s">
        <v>4273</v>
      </c>
      <c r="D3" s="1154">
        <v>100</v>
      </c>
    </row>
    <row r="4" spans="1:11" ht="16.5" customHeight="1">
      <c r="A4" s="1153" t="s">
        <v>4274</v>
      </c>
      <c r="B4" s="1154">
        <v>1002104</v>
      </c>
      <c r="C4" s="1153" t="s">
        <v>4275</v>
      </c>
      <c r="D4" s="1156">
        <v>100</v>
      </c>
    </row>
    <row r="5" spans="1:11" ht="16.5" customHeight="1">
      <c r="A5" s="1153" t="s">
        <v>4276</v>
      </c>
      <c r="B5" s="1154">
        <v>1002105</v>
      </c>
      <c r="C5" s="1153" t="s">
        <v>4277</v>
      </c>
      <c r="D5" s="1156">
        <v>100</v>
      </c>
    </row>
    <row r="6" spans="1:11" ht="16.5" customHeight="1">
      <c r="A6" s="1153" t="s">
        <v>4278</v>
      </c>
      <c r="B6" s="1154">
        <v>1002106</v>
      </c>
      <c r="C6" s="1153" t="s">
        <v>4279</v>
      </c>
      <c r="D6" s="1156" t="s">
        <v>4280</v>
      </c>
    </row>
    <row r="7" spans="1:11" ht="16.5" customHeight="1">
      <c r="A7" s="1153" t="s">
        <v>4281</v>
      </c>
      <c r="B7" s="1154">
        <v>1002107</v>
      </c>
      <c r="C7" s="1153" t="s">
        <v>4282</v>
      </c>
      <c r="D7" s="1156">
        <v>100</v>
      </c>
    </row>
    <row r="8" spans="1:11" ht="16.5" customHeight="1">
      <c r="A8" s="1153" t="s">
        <v>4283</v>
      </c>
      <c r="B8" s="1154">
        <v>1002108</v>
      </c>
      <c r="C8" s="1153" t="s">
        <v>4284</v>
      </c>
      <c r="D8" s="1156" t="s">
        <v>4280</v>
      </c>
    </row>
    <row r="9" spans="1:11" ht="16.5" customHeight="1">
      <c r="A9" s="1160" t="s">
        <v>4291</v>
      </c>
      <c r="B9" s="1161">
        <v>1014018</v>
      </c>
      <c r="C9" s="1162" t="s">
        <v>4292</v>
      </c>
      <c r="D9" s="1161">
        <v>3</v>
      </c>
    </row>
    <row r="10" spans="1:11" ht="16.5" customHeight="1">
      <c r="A10" s="1160" t="s">
        <v>4293</v>
      </c>
      <c r="B10" s="1161">
        <v>1014019</v>
      </c>
      <c r="C10" s="1162" t="s">
        <v>4294</v>
      </c>
      <c r="D10" s="1161">
        <v>17</v>
      </c>
    </row>
    <row r="11" spans="1:11" ht="16.5" customHeight="1">
      <c r="A11" s="1160" t="s">
        <v>4295</v>
      </c>
      <c r="B11" s="1161">
        <v>1014020</v>
      </c>
      <c r="C11" s="1162" t="s">
        <v>4296</v>
      </c>
      <c r="D11" s="1161">
        <v>7</v>
      </c>
    </row>
    <row r="12" spans="1:11" ht="16.5" customHeight="1">
      <c r="A12" s="1160" t="s">
        <v>4297</v>
      </c>
      <c r="B12" s="1161">
        <v>1014021</v>
      </c>
      <c r="C12" s="1162" t="s">
        <v>4298</v>
      </c>
      <c r="D12" s="1161">
        <v>11</v>
      </c>
    </row>
    <row r="13" spans="1:11" ht="16.5" customHeight="1">
      <c r="A13" s="1160" t="s">
        <v>4299</v>
      </c>
      <c r="B13" s="1161">
        <v>1014022</v>
      </c>
      <c r="C13" s="1162" t="s">
        <v>4300</v>
      </c>
      <c r="D13" s="1161">
        <v>20</v>
      </c>
    </row>
    <row r="14" spans="1:11" ht="16.5" customHeight="1">
      <c r="A14" s="1160" t="s">
        <v>4301</v>
      </c>
      <c r="B14" s="1161">
        <v>1014023</v>
      </c>
      <c r="C14" s="1162" t="s">
        <v>4302</v>
      </c>
      <c r="D14" s="1161">
        <v>100</v>
      </c>
    </row>
    <row r="15" spans="1:11" ht="16.5" customHeight="1">
      <c r="A15" s="1160" t="s">
        <v>4303</v>
      </c>
      <c r="B15" s="1161">
        <v>1014024</v>
      </c>
      <c r="C15" s="1162" t="s">
        <v>4304</v>
      </c>
      <c r="D15" s="1161">
        <v>0</v>
      </c>
    </row>
    <row r="16" spans="1:11" ht="16.5" customHeight="1">
      <c r="A16" s="1160" t="s">
        <v>4305</v>
      </c>
      <c r="B16" s="1161">
        <v>1014025</v>
      </c>
      <c r="C16" s="1162" t="s">
        <v>4306</v>
      </c>
      <c r="D16" s="1161">
        <v>1</v>
      </c>
    </row>
    <row r="17" spans="1:11" ht="16.5" customHeight="1">
      <c r="A17" s="1160" t="s">
        <v>4307</v>
      </c>
      <c r="B17" s="1161">
        <v>1014026</v>
      </c>
      <c r="C17" s="1162" t="s">
        <v>4308</v>
      </c>
      <c r="D17" s="1161">
        <v>5</v>
      </c>
    </row>
    <row r="18" spans="1:11" ht="16.5" customHeight="1">
      <c r="A18" s="1160" t="s">
        <v>4309</v>
      </c>
      <c r="B18" s="1161">
        <v>1014027</v>
      </c>
      <c r="C18" s="1163" t="s">
        <v>4310</v>
      </c>
      <c r="D18" s="1161">
        <v>3</v>
      </c>
    </row>
    <row r="19" spans="1:11" ht="16.5" customHeight="1">
      <c r="A19" s="1160" t="s">
        <v>4311</v>
      </c>
      <c r="B19" s="1161">
        <v>1014028</v>
      </c>
      <c r="C19" s="1163" t="s">
        <v>4312</v>
      </c>
      <c r="D19" s="1161">
        <v>30</v>
      </c>
    </row>
    <row r="20" spans="1:11" s="41" customFormat="1" ht="16.5" customHeight="1">
      <c r="A20" s="1153" t="s">
        <v>4285</v>
      </c>
      <c r="B20" s="1154">
        <v>1014007</v>
      </c>
      <c r="C20" s="1153" t="s">
        <v>4286</v>
      </c>
      <c r="D20" s="1154">
        <v>4</v>
      </c>
      <c r="G20" s="34"/>
      <c r="H20" s="34"/>
      <c r="I20" s="34"/>
      <c r="J20" s="34"/>
      <c r="K20" s="34"/>
    </row>
    <row r="21" spans="1:11" s="41" customFormat="1" ht="16.5" customHeight="1">
      <c r="A21" s="1153" t="s">
        <v>4287</v>
      </c>
      <c r="B21" s="1157">
        <v>1014008</v>
      </c>
      <c r="C21" s="1158" t="s">
        <v>4288</v>
      </c>
      <c r="D21" s="1159">
        <v>0.5</v>
      </c>
      <c r="G21" s="34"/>
      <c r="H21" s="34"/>
      <c r="I21" s="34"/>
      <c r="J21" s="34"/>
      <c r="K21" s="34"/>
    </row>
    <row r="22" spans="1:11" s="41" customFormat="1" ht="16.5" customHeight="1">
      <c r="A22" s="1160" t="s">
        <v>4289</v>
      </c>
      <c r="B22" s="1161">
        <v>1014017</v>
      </c>
      <c r="C22" s="1162" t="s">
        <v>4290</v>
      </c>
      <c r="D22" s="1161">
        <v>0.5</v>
      </c>
      <c r="G22" s="34"/>
      <c r="H22" s="34"/>
      <c r="I22" s="34"/>
      <c r="J22" s="34"/>
      <c r="K22" s="34"/>
    </row>
  </sheetData>
  <autoFilter ref="A1:D1"/>
  <phoneticPr fontId="6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71"/>
  <sheetViews>
    <sheetView workbookViewId="0">
      <pane ySplit="1" topLeftCell="A2" activePane="bottomLeft" state="frozen"/>
      <selection pane="bottomLeft" activeCell="B69" sqref="B69"/>
    </sheetView>
  </sheetViews>
  <sheetFormatPr defaultColWidth="9" defaultRowHeight="16.5" customHeight="1"/>
  <cols>
    <col min="1" max="1" width="14.25" style="1099" customWidth="1"/>
    <col min="2" max="2" width="20.125" style="1106" customWidth="1"/>
    <col min="3" max="3" width="8.625" style="1106" customWidth="1"/>
    <col min="4" max="4" width="24.25" style="1106" customWidth="1"/>
    <col min="5" max="5" width="24.875" style="1106" customWidth="1"/>
    <col min="6" max="6" width="21.375" style="1106" bestFit="1" customWidth="1"/>
    <col min="7" max="7" width="14.625" style="1106" customWidth="1"/>
    <col min="8" max="8" width="19.375" style="1099" customWidth="1"/>
    <col min="9" max="9" width="16" style="1099" customWidth="1"/>
    <col min="10" max="16384" width="9" style="1099"/>
  </cols>
  <sheetData>
    <row r="1" spans="1:7" ht="16.5" customHeight="1">
      <c r="A1" s="30" t="s">
        <v>4137</v>
      </c>
      <c r="B1" s="30" t="s">
        <v>4137</v>
      </c>
      <c r="C1" s="30" t="s">
        <v>4136</v>
      </c>
      <c r="D1" s="30" t="s">
        <v>4138</v>
      </c>
      <c r="E1" s="30" t="s">
        <v>4139</v>
      </c>
      <c r="F1" s="634"/>
      <c r="G1" s="634"/>
    </row>
    <row r="2" spans="1:7" ht="16.5" customHeight="1">
      <c r="A2" s="1100" t="b">
        <v>1</v>
      </c>
      <c r="B2" s="1101" t="s">
        <v>4066</v>
      </c>
      <c r="C2" s="1101">
        <v>1</v>
      </c>
      <c r="D2" s="1102">
        <v>0</v>
      </c>
      <c r="E2" s="1102">
        <v>1982</v>
      </c>
      <c r="F2" s="634"/>
      <c r="G2" s="634"/>
    </row>
    <row r="3" spans="1:7" ht="16.5" customHeight="1">
      <c r="A3" s="1100" t="b">
        <v>1</v>
      </c>
      <c r="B3" s="1101" t="s">
        <v>4067</v>
      </c>
      <c r="C3" s="1101">
        <v>2</v>
      </c>
      <c r="D3" s="1102">
        <v>1982</v>
      </c>
      <c r="E3" s="1102">
        <v>2316</v>
      </c>
      <c r="F3" s="634"/>
      <c r="G3" s="634"/>
    </row>
    <row r="4" spans="1:7" ht="16.5" customHeight="1">
      <c r="A4" s="1100" t="b">
        <v>1</v>
      </c>
      <c r="B4" s="1101" t="s">
        <v>4068</v>
      </c>
      <c r="C4" s="1101">
        <v>3</v>
      </c>
      <c r="D4" s="1102">
        <v>4298</v>
      </c>
      <c r="E4" s="1102">
        <v>2706</v>
      </c>
      <c r="F4" s="634"/>
      <c r="G4" s="634"/>
    </row>
    <row r="5" spans="1:7" ht="16.5" customHeight="1">
      <c r="A5" s="1100" t="b">
        <v>1</v>
      </c>
      <c r="B5" s="1101" t="s">
        <v>4069</v>
      </c>
      <c r="C5" s="1101">
        <v>4</v>
      </c>
      <c r="D5" s="1102">
        <v>7004</v>
      </c>
      <c r="E5" s="1102">
        <v>3160</v>
      </c>
      <c r="F5" s="634"/>
      <c r="G5" s="634"/>
    </row>
    <row r="6" spans="1:7" ht="16.5" customHeight="1">
      <c r="A6" s="1100" t="b">
        <v>1</v>
      </c>
      <c r="B6" s="1101" t="s">
        <v>4070</v>
      </c>
      <c r="C6" s="1101">
        <v>5</v>
      </c>
      <c r="D6" s="1102">
        <v>10164</v>
      </c>
      <c r="E6" s="1102">
        <v>3689</v>
      </c>
      <c r="F6" s="634"/>
      <c r="G6" s="634"/>
    </row>
    <row r="7" spans="1:7" ht="16.5" customHeight="1">
      <c r="A7" s="1100" t="b">
        <v>1</v>
      </c>
      <c r="B7" s="1101" t="s">
        <v>4071</v>
      </c>
      <c r="C7" s="1101">
        <v>6</v>
      </c>
      <c r="D7" s="1102">
        <v>13853</v>
      </c>
      <c r="E7" s="1102">
        <v>4305</v>
      </c>
      <c r="F7" s="634"/>
      <c r="G7" s="634"/>
    </row>
    <row r="8" spans="1:7" ht="16.5" customHeight="1">
      <c r="A8" s="1100" t="b">
        <v>1</v>
      </c>
      <c r="B8" s="1101" t="s">
        <v>4072</v>
      </c>
      <c r="C8" s="1101">
        <v>7</v>
      </c>
      <c r="D8" s="1102">
        <v>18158</v>
      </c>
      <c r="E8" s="1102">
        <v>5021</v>
      </c>
      <c r="F8" s="634"/>
      <c r="G8" s="634"/>
    </row>
    <row r="9" spans="1:7" ht="16.5" customHeight="1">
      <c r="A9" s="1100" t="b">
        <v>1</v>
      </c>
      <c r="B9" s="1101" t="s">
        <v>4073</v>
      </c>
      <c r="C9" s="1101">
        <v>8</v>
      </c>
      <c r="D9" s="1102">
        <v>23179</v>
      </c>
      <c r="E9" s="1102">
        <v>5854</v>
      </c>
      <c r="F9" s="634"/>
      <c r="G9" s="634"/>
    </row>
    <row r="10" spans="1:7" ht="16.5" customHeight="1">
      <c r="A10" s="1100" t="b">
        <v>1</v>
      </c>
      <c r="B10" s="1101" t="s">
        <v>4074</v>
      </c>
      <c r="C10" s="1101">
        <v>9</v>
      </c>
      <c r="D10" s="1102">
        <v>29033</v>
      </c>
      <c r="E10" s="1102">
        <v>6822</v>
      </c>
      <c r="F10" s="634"/>
      <c r="G10" s="634"/>
    </row>
    <row r="11" spans="1:7" ht="16.5" customHeight="1">
      <c r="A11" s="1100" t="b">
        <v>1</v>
      </c>
      <c r="B11" s="1101" t="s">
        <v>4075</v>
      </c>
      <c r="C11" s="1101">
        <v>10</v>
      </c>
      <c r="D11" s="1102">
        <v>35855</v>
      </c>
      <c r="E11" s="1102">
        <v>7947</v>
      </c>
      <c r="F11" s="634"/>
      <c r="G11" s="634"/>
    </row>
    <row r="12" spans="1:7" ht="16.5" customHeight="1">
      <c r="A12" s="1103" t="b">
        <v>1</v>
      </c>
      <c r="B12" s="1104" t="s">
        <v>4076</v>
      </c>
      <c r="C12" s="1104">
        <v>11</v>
      </c>
      <c r="D12" s="1105">
        <v>43802</v>
      </c>
      <c r="E12" s="1105">
        <v>9254</v>
      </c>
      <c r="F12" s="634"/>
      <c r="G12" s="634"/>
    </row>
    <row r="13" spans="1:7" ht="16.5" customHeight="1">
      <c r="A13" s="1103" t="b">
        <v>1</v>
      </c>
      <c r="B13" s="1104" t="s">
        <v>4077</v>
      </c>
      <c r="C13" s="1104">
        <v>12</v>
      </c>
      <c r="D13" s="1105">
        <v>53056</v>
      </c>
      <c r="E13" s="1105">
        <v>10771</v>
      </c>
      <c r="F13" s="634"/>
      <c r="G13" s="634"/>
    </row>
    <row r="14" spans="1:7" ht="16.5" customHeight="1">
      <c r="A14" s="1103" t="b">
        <v>1</v>
      </c>
      <c r="B14" s="1104" t="s">
        <v>4078</v>
      </c>
      <c r="C14" s="1104">
        <v>13</v>
      </c>
      <c r="D14" s="1105">
        <v>63827</v>
      </c>
      <c r="E14" s="1105">
        <v>12532</v>
      </c>
      <c r="F14" s="634"/>
      <c r="G14" s="634"/>
    </row>
    <row r="15" spans="1:7" ht="16.5" customHeight="1">
      <c r="A15" s="1103" t="b">
        <v>1</v>
      </c>
      <c r="B15" s="1104" t="s">
        <v>4079</v>
      </c>
      <c r="C15" s="1104">
        <v>14</v>
      </c>
      <c r="D15" s="1105">
        <v>76359</v>
      </c>
      <c r="E15" s="1105">
        <v>14574</v>
      </c>
      <c r="F15" s="634"/>
      <c r="G15" s="634"/>
    </row>
    <row r="16" spans="1:7" ht="16.5" customHeight="1">
      <c r="A16" s="1103" t="b">
        <v>1</v>
      </c>
      <c r="B16" s="1104" t="s">
        <v>4080</v>
      </c>
      <c r="C16" s="1104">
        <v>15</v>
      </c>
      <c r="D16" s="1105">
        <v>90933</v>
      </c>
      <c r="E16" s="1105">
        <v>16942</v>
      </c>
      <c r="F16" s="634"/>
      <c r="G16" s="634"/>
    </row>
    <row r="17" spans="1:9" ht="16.5" customHeight="1">
      <c r="A17" s="1103" t="b">
        <v>1</v>
      </c>
      <c r="B17" s="1104" t="s">
        <v>4081</v>
      </c>
      <c r="C17" s="1104">
        <v>16</v>
      </c>
      <c r="D17" s="1105">
        <v>107875</v>
      </c>
      <c r="E17" s="1105">
        <v>19686</v>
      </c>
      <c r="F17" s="634"/>
      <c r="G17" s="634"/>
    </row>
    <row r="18" spans="1:9" ht="16.5" customHeight="1">
      <c r="A18" s="1103" t="b">
        <v>1</v>
      </c>
      <c r="B18" s="1104" t="s">
        <v>4082</v>
      </c>
      <c r="C18" s="1104">
        <v>17</v>
      </c>
      <c r="D18" s="1105">
        <v>127561</v>
      </c>
      <c r="E18" s="1105">
        <v>22865</v>
      </c>
      <c r="F18" s="634"/>
      <c r="G18" s="634"/>
    </row>
    <row r="19" spans="1:9" ht="16.5" customHeight="1">
      <c r="A19" s="1103" t="b">
        <v>1</v>
      </c>
      <c r="B19" s="1104" t="s">
        <v>4083</v>
      </c>
      <c r="C19" s="1104">
        <v>18</v>
      </c>
      <c r="D19" s="1105">
        <v>150426</v>
      </c>
      <c r="E19" s="1105">
        <v>26546</v>
      </c>
      <c r="F19" s="634"/>
      <c r="G19" s="634"/>
    </row>
    <row r="20" spans="1:9" ht="16.5" customHeight="1">
      <c r="A20" s="1103" t="b">
        <v>1</v>
      </c>
      <c r="B20" s="1104" t="s">
        <v>4084</v>
      </c>
      <c r="C20" s="1104">
        <v>19</v>
      </c>
      <c r="D20" s="1105">
        <v>176972</v>
      </c>
      <c r="E20" s="1105">
        <v>30806</v>
      </c>
      <c r="F20" s="634"/>
      <c r="G20" s="634"/>
    </row>
    <row r="21" spans="1:9" ht="16.5" customHeight="1">
      <c r="A21" s="1103" t="b">
        <v>1</v>
      </c>
      <c r="B21" s="1104" t="s">
        <v>4085</v>
      </c>
      <c r="C21" s="1104">
        <v>20</v>
      </c>
      <c r="D21" s="1105">
        <v>207778</v>
      </c>
      <c r="E21" s="1105">
        <v>35734</v>
      </c>
    </row>
    <row r="22" spans="1:9" ht="16.5" customHeight="1">
      <c r="A22" s="1100" t="b">
        <v>1</v>
      </c>
      <c r="B22" s="1101" t="s">
        <v>4086</v>
      </c>
      <c r="C22" s="1101">
        <v>21</v>
      </c>
      <c r="D22" s="1102">
        <v>243512</v>
      </c>
      <c r="E22" s="1102">
        <v>41433</v>
      </c>
    </row>
    <row r="23" spans="1:9" ht="16.5" customHeight="1">
      <c r="A23" s="1100" t="b">
        <v>1</v>
      </c>
      <c r="B23" s="1101" t="s">
        <v>4087</v>
      </c>
      <c r="C23" s="1101">
        <v>22</v>
      </c>
      <c r="D23" s="1102">
        <v>284945</v>
      </c>
      <c r="E23" s="1102">
        <v>48020</v>
      </c>
    </row>
    <row r="24" spans="1:9" ht="16.5" customHeight="1">
      <c r="A24" s="1100" t="b">
        <v>1</v>
      </c>
      <c r="B24" s="1101" t="s">
        <v>4088</v>
      </c>
      <c r="C24" s="1101">
        <v>23</v>
      </c>
      <c r="D24" s="1102">
        <v>332965</v>
      </c>
      <c r="E24" s="1102">
        <v>55631</v>
      </c>
    </row>
    <row r="25" spans="1:9" ht="16.5" customHeight="1">
      <c r="A25" s="1100" t="b">
        <v>1</v>
      </c>
      <c r="B25" s="1101" t="s">
        <v>4089</v>
      </c>
      <c r="C25" s="1101">
        <v>24</v>
      </c>
      <c r="D25" s="1102">
        <v>388596</v>
      </c>
      <c r="E25" s="1102">
        <v>64420</v>
      </c>
    </row>
    <row r="26" spans="1:9" ht="16.5" customHeight="1">
      <c r="A26" s="1100" t="b">
        <v>1</v>
      </c>
      <c r="B26" s="1101" t="s">
        <v>4090</v>
      </c>
      <c r="C26" s="1101">
        <v>25</v>
      </c>
      <c r="D26" s="1102">
        <v>453016</v>
      </c>
      <c r="E26" s="1102">
        <v>74566</v>
      </c>
    </row>
    <row r="27" spans="1:9" ht="16.5" customHeight="1">
      <c r="A27" s="1100" t="b">
        <v>1</v>
      </c>
      <c r="B27" s="1101" t="s">
        <v>4091</v>
      </c>
      <c r="C27" s="1101">
        <v>26</v>
      </c>
      <c r="D27" s="1102">
        <v>527582</v>
      </c>
      <c r="E27" s="1102">
        <v>86272</v>
      </c>
    </row>
    <row r="28" spans="1:9" ht="16.5" customHeight="1">
      <c r="A28" s="1100" t="b">
        <v>1</v>
      </c>
      <c r="B28" s="1101" t="s">
        <v>4092</v>
      </c>
      <c r="C28" s="1101">
        <v>27</v>
      </c>
      <c r="D28" s="1102">
        <v>613854</v>
      </c>
      <c r="E28" s="1102">
        <v>99773</v>
      </c>
    </row>
    <row r="29" spans="1:9" s="1106" customFormat="1" ht="16.5" customHeight="1">
      <c r="A29" s="1100" t="b">
        <v>1</v>
      </c>
      <c r="B29" s="1101" t="s">
        <v>4093</v>
      </c>
      <c r="C29" s="1101">
        <v>28</v>
      </c>
      <c r="D29" s="1102">
        <v>713627</v>
      </c>
      <c r="E29" s="1102">
        <v>115337</v>
      </c>
      <c r="H29" s="1099"/>
      <c r="I29" s="1099"/>
    </row>
    <row r="30" spans="1:9" s="1106" customFormat="1" ht="16.5" customHeight="1">
      <c r="A30" s="1100" t="b">
        <v>1</v>
      </c>
      <c r="B30" s="1101" t="s">
        <v>4094</v>
      </c>
      <c r="C30" s="1101">
        <v>29</v>
      </c>
      <c r="D30" s="1102">
        <v>828964</v>
      </c>
      <c r="E30" s="1102">
        <v>133271</v>
      </c>
      <c r="H30" s="1099"/>
      <c r="I30" s="1099"/>
    </row>
    <row r="31" spans="1:9" s="1106" customFormat="1" ht="16.5" customHeight="1">
      <c r="A31" s="1100" t="b">
        <v>1</v>
      </c>
      <c r="B31" s="1101" t="s">
        <v>4095</v>
      </c>
      <c r="C31" s="1101">
        <v>30</v>
      </c>
      <c r="D31" s="1102">
        <v>962235</v>
      </c>
      <c r="E31" s="1102">
        <v>153928</v>
      </c>
      <c r="H31" s="1099"/>
      <c r="I31" s="1099"/>
    </row>
    <row r="32" spans="1:9" s="1106" customFormat="1" ht="16.5" customHeight="1">
      <c r="A32" s="1103" t="b">
        <v>1</v>
      </c>
      <c r="B32" s="1104" t="s">
        <v>4096</v>
      </c>
      <c r="C32" s="1104">
        <v>31</v>
      </c>
      <c r="D32" s="1105">
        <v>1116163</v>
      </c>
      <c r="E32" s="1105">
        <v>177709</v>
      </c>
      <c r="H32" s="1099"/>
      <c r="I32" s="1099"/>
    </row>
    <row r="33" spans="1:9" s="1106" customFormat="1" ht="16.5" customHeight="1">
      <c r="A33" s="1103" t="b">
        <v>1</v>
      </c>
      <c r="B33" s="1104" t="s">
        <v>4097</v>
      </c>
      <c r="C33" s="1104">
        <v>32</v>
      </c>
      <c r="D33" s="1105">
        <v>1293872</v>
      </c>
      <c r="E33" s="1105">
        <v>205076</v>
      </c>
      <c r="H33" s="1099"/>
      <c r="I33" s="1099"/>
    </row>
    <row r="34" spans="1:9" s="1106" customFormat="1" ht="16.5" customHeight="1">
      <c r="A34" s="1103" t="b">
        <v>1</v>
      </c>
      <c r="B34" s="1104" t="s">
        <v>4098</v>
      </c>
      <c r="C34" s="1104">
        <v>33</v>
      </c>
      <c r="D34" s="1105">
        <v>1498948</v>
      </c>
      <c r="E34" s="1105">
        <v>236555</v>
      </c>
      <c r="H34" s="1099"/>
      <c r="I34" s="1099"/>
    </row>
    <row r="35" spans="1:9" s="1106" customFormat="1" ht="16.5" customHeight="1">
      <c r="A35" s="1103" t="b">
        <v>1</v>
      </c>
      <c r="B35" s="1104" t="s">
        <v>4099</v>
      </c>
      <c r="C35" s="1104">
        <v>34</v>
      </c>
      <c r="D35" s="1105">
        <v>1735503</v>
      </c>
      <c r="E35" s="1105">
        <v>272747</v>
      </c>
      <c r="H35" s="1099"/>
      <c r="I35" s="1099"/>
    </row>
    <row r="36" spans="1:9" s="1106" customFormat="1" ht="16.5" customHeight="1">
      <c r="A36" s="1103" t="b">
        <v>1</v>
      </c>
      <c r="B36" s="1104" t="s">
        <v>4100</v>
      </c>
      <c r="C36" s="1104">
        <v>35</v>
      </c>
      <c r="D36" s="1105">
        <v>2008250</v>
      </c>
      <c r="E36" s="1105">
        <v>314340</v>
      </c>
      <c r="H36" s="1099"/>
      <c r="I36" s="1099"/>
    </row>
    <row r="37" spans="1:9" s="1106" customFormat="1" ht="16.5" customHeight="1">
      <c r="A37" s="1103" t="b">
        <v>1</v>
      </c>
      <c r="B37" s="1104" t="s">
        <v>4101</v>
      </c>
      <c r="C37" s="1104">
        <v>36</v>
      </c>
      <c r="D37" s="1105">
        <v>2322590</v>
      </c>
      <c r="E37" s="1105">
        <v>362119</v>
      </c>
      <c r="H37" s="1099"/>
      <c r="I37" s="1099"/>
    </row>
    <row r="38" spans="1:9" s="1106" customFormat="1" ht="16.5" customHeight="1">
      <c r="A38" s="1103" t="b">
        <v>1</v>
      </c>
      <c r="B38" s="1104" t="s">
        <v>4102</v>
      </c>
      <c r="C38" s="1104">
        <v>37</v>
      </c>
      <c r="D38" s="1105">
        <v>2684709</v>
      </c>
      <c r="E38" s="1105">
        <v>416980</v>
      </c>
      <c r="H38" s="1099"/>
      <c r="I38" s="1099"/>
    </row>
    <row r="39" spans="1:9" s="1106" customFormat="1" ht="16.5" customHeight="1">
      <c r="A39" s="1103" t="b">
        <v>1</v>
      </c>
      <c r="B39" s="1104" t="s">
        <v>4103</v>
      </c>
      <c r="C39" s="1104">
        <v>38</v>
      </c>
      <c r="D39" s="1105">
        <v>3101689</v>
      </c>
      <c r="E39" s="1105">
        <v>479943</v>
      </c>
      <c r="H39" s="1099"/>
      <c r="I39" s="1099"/>
    </row>
    <row r="40" spans="1:9" s="1106" customFormat="1" ht="16.5" customHeight="1">
      <c r="A40" s="1103" t="b">
        <v>1</v>
      </c>
      <c r="B40" s="1104" t="s">
        <v>4104</v>
      </c>
      <c r="C40" s="1104">
        <v>39</v>
      </c>
      <c r="D40" s="1105">
        <v>3581632</v>
      </c>
      <c r="E40" s="1105">
        <v>552174</v>
      </c>
      <c r="H40" s="1099"/>
      <c r="I40" s="1099"/>
    </row>
    <row r="41" spans="1:9" s="1106" customFormat="1" ht="16.5" customHeight="1">
      <c r="A41" s="1103" t="b">
        <v>1</v>
      </c>
      <c r="B41" s="1104" t="s">
        <v>4105</v>
      </c>
      <c r="C41" s="1104">
        <v>40</v>
      </c>
      <c r="D41" s="1105">
        <v>4133806</v>
      </c>
      <c r="E41" s="1105">
        <v>635000</v>
      </c>
      <c r="H41" s="1099"/>
      <c r="I41" s="1099"/>
    </row>
    <row r="42" spans="1:9" s="1106" customFormat="1" ht="16.5" customHeight="1">
      <c r="A42" s="1100" t="b">
        <v>1</v>
      </c>
      <c r="B42" s="1101" t="s">
        <v>4106</v>
      </c>
      <c r="C42" s="1101">
        <v>41</v>
      </c>
      <c r="D42" s="1102">
        <v>4768806</v>
      </c>
      <c r="E42" s="1102">
        <v>729932</v>
      </c>
      <c r="H42" s="1099"/>
      <c r="I42" s="1099"/>
    </row>
    <row r="43" spans="1:9" s="1106" customFormat="1" ht="16.5" customHeight="1">
      <c r="A43" s="1100" t="b">
        <v>1</v>
      </c>
      <c r="B43" s="1101" t="s">
        <v>4107</v>
      </c>
      <c r="C43" s="1101">
        <v>42</v>
      </c>
      <c r="D43" s="1102">
        <v>5498738</v>
      </c>
      <c r="E43" s="1102">
        <v>838691</v>
      </c>
      <c r="H43" s="1099"/>
      <c r="I43" s="1099"/>
    </row>
    <row r="44" spans="1:9" s="1106" customFormat="1" ht="16.5" customHeight="1">
      <c r="A44" s="1100" t="b">
        <v>1</v>
      </c>
      <c r="B44" s="1101" t="s">
        <v>4108</v>
      </c>
      <c r="C44" s="1101">
        <v>43</v>
      </c>
      <c r="D44" s="1102">
        <v>6337429</v>
      </c>
      <c r="E44" s="1102">
        <v>963236</v>
      </c>
      <c r="H44" s="1099"/>
      <c r="I44" s="1099"/>
    </row>
    <row r="45" spans="1:9" ht="16.5" customHeight="1">
      <c r="A45" s="1100" t="b">
        <v>1</v>
      </c>
      <c r="B45" s="1101" t="s">
        <v>4109</v>
      </c>
      <c r="C45" s="1101">
        <v>44</v>
      </c>
      <c r="D45" s="1102">
        <v>7300665</v>
      </c>
      <c r="E45" s="1102">
        <v>1105794</v>
      </c>
    </row>
    <row r="46" spans="1:9" ht="16.5" customHeight="1">
      <c r="A46" s="1100" t="b">
        <v>1</v>
      </c>
      <c r="B46" s="1101" t="s">
        <v>4110</v>
      </c>
      <c r="C46" s="1101">
        <v>45</v>
      </c>
      <c r="D46" s="1102">
        <v>8406459</v>
      </c>
      <c r="E46" s="1102">
        <v>1268898</v>
      </c>
    </row>
    <row r="47" spans="1:9" ht="16.5" customHeight="1">
      <c r="A47" s="1100" t="b">
        <v>1</v>
      </c>
      <c r="B47" s="1101" t="s">
        <v>4111</v>
      </c>
      <c r="C47" s="1101">
        <v>46</v>
      </c>
      <c r="D47" s="1102">
        <v>9675357</v>
      </c>
      <c r="E47" s="1102">
        <v>1455426</v>
      </c>
    </row>
    <row r="48" spans="1:9" ht="16.5" customHeight="1">
      <c r="A48" s="1100" t="b">
        <v>1</v>
      </c>
      <c r="B48" s="1101" t="s">
        <v>4112</v>
      </c>
      <c r="C48" s="1101">
        <v>47</v>
      </c>
      <c r="D48" s="1102">
        <v>11130783</v>
      </c>
      <c r="E48" s="1102">
        <v>1668645</v>
      </c>
    </row>
    <row r="49" spans="1:6" ht="16.5" customHeight="1">
      <c r="A49" s="1100" t="b">
        <v>1</v>
      </c>
      <c r="B49" s="1101" t="s">
        <v>4113</v>
      </c>
      <c r="C49" s="1101">
        <v>48</v>
      </c>
      <c r="D49" s="1107">
        <v>12799428</v>
      </c>
      <c r="E49" s="1107">
        <v>1912267</v>
      </c>
    </row>
    <row r="50" spans="1:6" ht="16.5" customHeight="1">
      <c r="A50" s="1100" t="b">
        <v>1</v>
      </c>
      <c r="B50" s="1101" t="s">
        <v>4114</v>
      </c>
      <c r="C50" s="1108">
        <v>49</v>
      </c>
      <c r="D50" s="1109">
        <v>14711695</v>
      </c>
      <c r="E50" s="1102">
        <v>2190501</v>
      </c>
    </row>
    <row r="51" spans="1:6" ht="16.5" customHeight="1">
      <c r="A51" s="1100" t="b">
        <v>1</v>
      </c>
      <c r="B51" s="1101" t="s">
        <v>4115</v>
      </c>
      <c r="C51" s="1108">
        <v>50</v>
      </c>
      <c r="D51" s="1110">
        <v>16902196</v>
      </c>
      <c r="E51" s="1110">
        <v>2508123</v>
      </c>
    </row>
    <row r="52" spans="1:6" ht="16.5" customHeight="1">
      <c r="A52" s="1111" t="b">
        <v>1</v>
      </c>
      <c r="B52" s="1116" t="s">
        <v>4116</v>
      </c>
      <c r="C52" s="1117">
        <v>51</v>
      </c>
      <c r="D52" s="1118">
        <v>19410319</v>
      </c>
      <c r="E52" s="1118">
        <v>3135153</v>
      </c>
      <c r="F52" s="1164" t="s">
        <v>4140</v>
      </c>
    </row>
    <row r="53" spans="1:6" ht="16.5" customHeight="1">
      <c r="A53" s="1111" t="b">
        <v>1</v>
      </c>
      <c r="B53" s="1116" t="s">
        <v>4117</v>
      </c>
      <c r="C53" s="1117">
        <v>52</v>
      </c>
      <c r="D53" s="1118">
        <v>22545472</v>
      </c>
      <c r="E53" s="1118">
        <v>3918941</v>
      </c>
      <c r="F53" s="1164"/>
    </row>
    <row r="54" spans="1:6" ht="16.5" customHeight="1">
      <c r="A54" s="1111" t="b">
        <v>1</v>
      </c>
      <c r="B54" s="1116" t="s">
        <v>4118</v>
      </c>
      <c r="C54" s="1117">
        <v>53</v>
      </c>
      <c r="D54" s="1118">
        <v>26464413</v>
      </c>
      <c r="E54" s="1118">
        <v>4898676</v>
      </c>
      <c r="F54" s="1164"/>
    </row>
    <row r="55" spans="1:6" ht="16.5" customHeight="1">
      <c r="A55" s="1111" t="b">
        <v>1</v>
      </c>
      <c r="B55" s="1116" t="s">
        <v>4119</v>
      </c>
      <c r="C55" s="1117">
        <v>54</v>
      </c>
      <c r="D55" s="1118">
        <v>31363089</v>
      </c>
      <c r="E55" s="1118">
        <v>6123345</v>
      </c>
      <c r="F55" s="1164"/>
    </row>
    <row r="56" spans="1:6" ht="16.5" customHeight="1">
      <c r="A56" s="1111" t="b">
        <v>1</v>
      </c>
      <c r="B56" s="1116" t="s">
        <v>4120</v>
      </c>
      <c r="C56" s="1117">
        <v>55</v>
      </c>
      <c r="D56" s="1118">
        <v>37486434</v>
      </c>
      <c r="E56" s="1118">
        <v>7654181</v>
      </c>
      <c r="F56" s="1164"/>
    </row>
    <row r="57" spans="1:6" ht="16.5" customHeight="1">
      <c r="A57" s="1111" t="b">
        <v>1</v>
      </c>
      <c r="B57" s="1116" t="s">
        <v>4121</v>
      </c>
      <c r="C57" s="1117">
        <v>56</v>
      </c>
      <c r="D57" s="1118">
        <v>45140615</v>
      </c>
      <c r="E57" s="1118">
        <v>9567726</v>
      </c>
      <c r="F57" s="1164"/>
    </row>
    <row r="58" spans="1:6" ht="16.5" customHeight="1">
      <c r="A58" s="1111" t="b">
        <v>1</v>
      </c>
      <c r="B58" s="1116" t="s">
        <v>4122</v>
      </c>
      <c r="C58" s="1117">
        <v>57</v>
      </c>
      <c r="D58" s="1118">
        <v>54708341</v>
      </c>
      <c r="E58" s="1118">
        <v>11959657</v>
      </c>
      <c r="F58" s="1164"/>
    </row>
    <row r="59" spans="1:6" ht="16.5" customHeight="1">
      <c r="A59" s="1111" t="b">
        <v>1</v>
      </c>
      <c r="B59" s="1116" t="s">
        <v>4123</v>
      </c>
      <c r="C59" s="1117">
        <v>58</v>
      </c>
      <c r="D59" s="1118">
        <v>66667998</v>
      </c>
      <c r="E59" s="1118">
        <v>14949571</v>
      </c>
      <c r="F59" s="1164"/>
    </row>
    <row r="60" spans="1:6" ht="16.5" customHeight="1">
      <c r="A60" s="1111" t="b">
        <v>1</v>
      </c>
      <c r="B60" s="1116" t="s">
        <v>4124</v>
      </c>
      <c r="C60" s="1117">
        <v>59</v>
      </c>
      <c r="D60" s="1118">
        <v>81617569</v>
      </c>
      <c r="E60" s="1118">
        <v>18686963</v>
      </c>
      <c r="F60" s="1164"/>
    </row>
    <row r="61" spans="1:6" ht="16.5" customHeight="1">
      <c r="A61" s="1111" t="b">
        <v>1</v>
      </c>
      <c r="B61" s="1116" t="s">
        <v>4125</v>
      </c>
      <c r="C61" s="1117">
        <v>60</v>
      </c>
      <c r="D61" s="1118">
        <v>100304532</v>
      </c>
      <c r="E61" s="1118">
        <v>23358703</v>
      </c>
      <c r="F61" s="1164"/>
    </row>
    <row r="62" spans="1:6" ht="16.5" customHeight="1">
      <c r="A62" s="1112" t="b">
        <v>0</v>
      </c>
      <c r="B62" s="1113" t="s">
        <v>4126</v>
      </c>
      <c r="C62" s="1114">
        <v>61</v>
      </c>
      <c r="D62" s="1115">
        <v>123663235</v>
      </c>
      <c r="E62" s="1115">
        <v>31534249</v>
      </c>
    </row>
    <row r="63" spans="1:6" ht="16.5" customHeight="1">
      <c r="A63" s="1112" t="b">
        <v>0</v>
      </c>
      <c r="B63" s="1113" t="s">
        <v>4127</v>
      </c>
      <c r="C63" s="1114">
        <v>62</v>
      </c>
      <c r="D63" s="1115">
        <v>155197484</v>
      </c>
      <c r="E63" s="1115">
        <v>42571236</v>
      </c>
    </row>
    <row r="64" spans="1:6" ht="16.5" customHeight="1">
      <c r="A64" s="1112" t="b">
        <v>0</v>
      </c>
      <c r="B64" s="1113" t="s">
        <v>4128</v>
      </c>
      <c r="C64" s="1114">
        <v>63</v>
      </c>
      <c r="D64" s="1115">
        <v>197768720</v>
      </c>
      <c r="E64" s="1115">
        <v>57471168</v>
      </c>
    </row>
    <row r="65" spans="1:5" ht="16.5" customHeight="1">
      <c r="A65" s="1112" t="b">
        <v>0</v>
      </c>
      <c r="B65" s="1113" t="s">
        <v>4129</v>
      </c>
      <c r="C65" s="1114">
        <v>64</v>
      </c>
      <c r="D65" s="1115">
        <v>255239888</v>
      </c>
      <c r="E65" s="1115">
        <v>77586076</v>
      </c>
    </row>
    <row r="66" spans="1:5" ht="16.5" customHeight="1">
      <c r="A66" s="1112" t="b">
        <v>0</v>
      </c>
      <c r="B66" s="1113" t="s">
        <v>4130</v>
      </c>
      <c r="C66" s="1114">
        <v>65</v>
      </c>
      <c r="D66" s="1115">
        <v>332825964</v>
      </c>
      <c r="E66" s="1115">
        <v>104741202</v>
      </c>
    </row>
    <row r="67" spans="1:5" ht="16.5" customHeight="1">
      <c r="A67" s="1112" t="b">
        <v>0</v>
      </c>
      <c r="B67" s="1113" t="s">
        <v>4131</v>
      </c>
      <c r="C67" s="1114">
        <v>66</v>
      </c>
      <c r="D67" s="1115">
        <v>437567166</v>
      </c>
      <c r="E67" s="1115">
        <v>141400622</v>
      </c>
    </row>
    <row r="68" spans="1:5" ht="16.5" customHeight="1">
      <c r="A68" s="1112" t="b">
        <v>0</v>
      </c>
      <c r="B68" s="1113" t="s">
        <v>4132</v>
      </c>
      <c r="C68" s="1114">
        <v>67</v>
      </c>
      <c r="D68" s="1115">
        <v>578967788</v>
      </c>
      <c r="E68" s="1115">
        <v>190890839</v>
      </c>
    </row>
    <row r="69" spans="1:5" ht="16.5" customHeight="1">
      <c r="A69" s="1112" t="b">
        <v>0</v>
      </c>
      <c r="B69" s="1113" t="s">
        <v>4133</v>
      </c>
      <c r="C69" s="1114">
        <v>68</v>
      </c>
      <c r="D69" s="1115">
        <v>769858627</v>
      </c>
      <c r="E69" s="1115">
        <v>257702632</v>
      </c>
    </row>
    <row r="70" spans="1:5" ht="16.5" customHeight="1">
      <c r="A70" s="1112" t="b">
        <v>0</v>
      </c>
      <c r="B70" s="1113" t="s">
        <v>4134</v>
      </c>
      <c r="C70" s="1114">
        <v>69</v>
      </c>
      <c r="D70" s="1115">
        <v>1027561259</v>
      </c>
      <c r="E70" s="1115">
        <v>347898553</v>
      </c>
    </row>
    <row r="71" spans="1:5" ht="16.5" customHeight="1">
      <c r="A71" s="1112" t="b">
        <v>0</v>
      </c>
      <c r="B71" s="1113" t="s">
        <v>4135</v>
      </c>
      <c r="C71" s="1114">
        <v>70</v>
      </c>
      <c r="D71" s="1115">
        <v>1375459812</v>
      </c>
      <c r="E71" s="1115">
        <v>469663046</v>
      </c>
    </row>
  </sheetData>
  <mergeCells count="1">
    <mergeCell ref="F52:F61"/>
  </mergeCells>
  <phoneticPr fontId="6" type="noConversion"/>
  <pageMargins left="0.7" right="0.7" top="0.75" bottom="0.75" header="0.3" footer="0.3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4"/>
  <sheetViews>
    <sheetView workbookViewId="0">
      <selection activeCell="K13" sqref="K13"/>
    </sheetView>
  </sheetViews>
  <sheetFormatPr defaultRowHeight="16.5"/>
  <cols>
    <col min="1" max="1" width="12.5" bestFit="1" customWidth="1"/>
    <col min="2" max="2" width="20.25" bestFit="1" customWidth="1"/>
    <col min="3" max="3" width="21.875" bestFit="1" customWidth="1"/>
    <col min="4" max="4" width="26.5" bestFit="1" customWidth="1"/>
    <col min="5" max="5" width="23" bestFit="1" customWidth="1"/>
    <col min="6" max="6" width="23.5" bestFit="1" customWidth="1"/>
    <col min="7" max="7" width="23" bestFit="1" customWidth="1"/>
    <col min="8" max="8" width="17.875" bestFit="1" customWidth="1"/>
    <col min="9" max="9" width="23" bestFit="1" customWidth="1"/>
    <col min="10" max="10" width="12.125" bestFit="1" customWidth="1"/>
    <col min="11" max="11" width="16.375" bestFit="1" customWidth="1"/>
  </cols>
  <sheetData>
    <row r="1" spans="1:11">
      <c r="B1" t="s">
        <v>4262</v>
      </c>
    </row>
    <row r="2" spans="1:11">
      <c r="B2" s="1143" t="s">
        <v>4228</v>
      </c>
      <c r="C2" s="1143" t="s">
        <v>4229</v>
      </c>
      <c r="D2" s="1143" t="s">
        <v>4230</v>
      </c>
      <c r="E2" s="1143" t="s">
        <v>4231</v>
      </c>
      <c r="F2" s="1143" t="s">
        <v>4232</v>
      </c>
      <c r="G2" s="1143" t="s">
        <v>4233</v>
      </c>
      <c r="H2" s="1143" t="s">
        <v>4234</v>
      </c>
      <c r="I2" s="1143" t="s">
        <v>4235</v>
      </c>
      <c r="J2" s="1143" t="s">
        <v>4236</v>
      </c>
      <c r="K2" s="1143" t="s">
        <v>4270</v>
      </c>
    </row>
    <row r="3" spans="1:11">
      <c r="A3" s="1144" t="s">
        <v>4237</v>
      </c>
      <c r="B3" s="1145" t="s">
        <v>4266</v>
      </c>
      <c r="C3" s="1146">
        <v>10</v>
      </c>
      <c r="D3" s="1145" t="s">
        <v>4267</v>
      </c>
      <c r="E3" s="1146">
        <v>3</v>
      </c>
      <c r="F3" s="1145" t="s">
        <v>4268</v>
      </c>
      <c r="G3" s="1146">
        <v>3</v>
      </c>
      <c r="H3" s="1145" t="s">
        <v>4238</v>
      </c>
      <c r="I3" s="1146">
        <v>100</v>
      </c>
      <c r="J3" s="1147">
        <f>I3/3</f>
        <v>33.333333333333336</v>
      </c>
      <c r="K3" s="1147">
        <f>J3*16.67</f>
        <v>555.66666666666674</v>
      </c>
    </row>
    <row r="4" spans="1:11">
      <c r="A4" s="1144" t="s">
        <v>4239</v>
      </c>
      <c r="B4" s="1145" t="s">
        <v>4266</v>
      </c>
      <c r="C4" s="1146">
        <v>7</v>
      </c>
      <c r="D4" s="1145" t="s">
        <v>4267</v>
      </c>
      <c r="E4" s="1146">
        <v>2</v>
      </c>
      <c r="F4" s="1145" t="s">
        <v>4268</v>
      </c>
      <c r="G4" s="1146">
        <v>2</v>
      </c>
      <c r="H4" s="1145" t="s">
        <v>4240</v>
      </c>
      <c r="I4" s="1146">
        <v>70</v>
      </c>
      <c r="J4" s="1147">
        <f t="shared" ref="J4:J12" si="0">I4/3</f>
        <v>23.333333333333332</v>
      </c>
      <c r="K4" s="1147">
        <f t="shared" ref="K4:K12" si="1">J4*16.67</f>
        <v>388.9666666666667</v>
      </c>
    </row>
    <row r="5" spans="1:11">
      <c r="A5" s="1144" t="s">
        <v>4241</v>
      </c>
      <c r="B5" s="1145" t="s">
        <v>4266</v>
      </c>
      <c r="C5" s="1146">
        <v>5</v>
      </c>
      <c r="D5" s="1145" t="s">
        <v>4267</v>
      </c>
      <c r="E5" s="1146">
        <v>2</v>
      </c>
      <c r="F5" s="1145" t="s">
        <v>4268</v>
      </c>
      <c r="G5" s="1146">
        <v>2</v>
      </c>
      <c r="H5" s="1145" t="s">
        <v>4242</v>
      </c>
      <c r="I5" s="1146">
        <v>50</v>
      </c>
      <c r="J5" s="1147">
        <f t="shared" si="0"/>
        <v>16.666666666666668</v>
      </c>
      <c r="K5" s="1147">
        <f t="shared" si="1"/>
        <v>277.83333333333337</v>
      </c>
    </row>
    <row r="6" spans="1:11">
      <c r="A6" s="1144" t="s">
        <v>4243</v>
      </c>
      <c r="B6" s="1145" t="s">
        <v>4266</v>
      </c>
      <c r="C6" s="1146">
        <v>3</v>
      </c>
      <c r="D6" s="1145" t="s">
        <v>4267</v>
      </c>
      <c r="E6" s="1146">
        <v>2</v>
      </c>
      <c r="F6" s="1145" t="s">
        <v>4268</v>
      </c>
      <c r="G6" s="1146">
        <v>1</v>
      </c>
      <c r="H6" s="1145" t="s">
        <v>4242</v>
      </c>
      <c r="I6" s="1146">
        <v>45</v>
      </c>
      <c r="J6" s="1147">
        <f t="shared" si="0"/>
        <v>15</v>
      </c>
      <c r="K6" s="1147">
        <f t="shared" si="1"/>
        <v>250.05</v>
      </c>
    </row>
    <row r="7" spans="1:11">
      <c r="A7" s="1144" t="s">
        <v>4244</v>
      </c>
      <c r="B7" s="1148"/>
      <c r="C7" s="1148"/>
      <c r="D7" s="1145" t="s">
        <v>4267</v>
      </c>
      <c r="E7" s="1146">
        <v>1</v>
      </c>
      <c r="F7" s="1145" t="s">
        <v>4268</v>
      </c>
      <c r="G7" s="1146">
        <v>1</v>
      </c>
      <c r="H7" s="1145" t="s">
        <v>4242</v>
      </c>
      <c r="I7" s="1146">
        <v>40</v>
      </c>
      <c r="J7" s="1147">
        <f t="shared" si="0"/>
        <v>13.333333333333334</v>
      </c>
      <c r="K7" s="1147">
        <f t="shared" si="1"/>
        <v>222.26666666666671</v>
      </c>
    </row>
    <row r="8" spans="1:11">
      <c r="A8" s="1144" t="s">
        <v>4245</v>
      </c>
      <c r="B8" s="1148"/>
      <c r="C8" s="1148"/>
      <c r="D8" s="1145" t="s">
        <v>4267</v>
      </c>
      <c r="E8" s="1146">
        <v>1</v>
      </c>
      <c r="F8" s="1145" t="s">
        <v>4268</v>
      </c>
      <c r="G8" s="1146">
        <v>1</v>
      </c>
      <c r="H8" s="1145" t="s">
        <v>4242</v>
      </c>
      <c r="I8" s="1146">
        <v>30</v>
      </c>
      <c r="J8" s="1147">
        <f t="shared" si="0"/>
        <v>10</v>
      </c>
      <c r="K8" s="1147">
        <f t="shared" si="1"/>
        <v>166.70000000000002</v>
      </c>
    </row>
    <row r="9" spans="1:11">
      <c r="A9" s="1144" t="s">
        <v>4246</v>
      </c>
      <c r="B9" s="1148"/>
      <c r="C9" s="1148"/>
      <c r="D9" s="1148"/>
      <c r="E9" s="1148"/>
      <c r="F9" s="1145" t="s">
        <v>4268</v>
      </c>
      <c r="G9" s="1146">
        <v>1</v>
      </c>
      <c r="H9" s="1145" t="s">
        <v>4242</v>
      </c>
      <c r="I9" s="1146">
        <v>20</v>
      </c>
      <c r="J9" s="1147">
        <f t="shared" si="0"/>
        <v>6.666666666666667</v>
      </c>
      <c r="K9" s="1147">
        <f t="shared" si="1"/>
        <v>111.13333333333335</v>
      </c>
    </row>
    <row r="10" spans="1:11">
      <c r="A10" s="1144" t="s">
        <v>4247</v>
      </c>
      <c r="B10" s="1148"/>
      <c r="C10" s="1148"/>
      <c r="D10" s="1148"/>
      <c r="E10" s="1148"/>
      <c r="F10" s="1148"/>
      <c r="G10" s="1148"/>
      <c r="H10" s="1145" t="s">
        <v>4242</v>
      </c>
      <c r="I10" s="1146">
        <v>15</v>
      </c>
      <c r="J10" s="1147">
        <f t="shared" si="0"/>
        <v>5</v>
      </c>
      <c r="K10" s="1147">
        <f t="shared" si="1"/>
        <v>83.350000000000009</v>
      </c>
    </row>
    <row r="11" spans="1:11">
      <c r="A11" s="1149" t="s">
        <v>4248</v>
      </c>
      <c r="B11" s="1148"/>
      <c r="C11" s="1148"/>
      <c r="D11" s="1148"/>
      <c r="E11" s="1148"/>
      <c r="F11" s="1148"/>
      <c r="G11" s="1148"/>
      <c r="H11" s="1145" t="s">
        <v>4242</v>
      </c>
      <c r="I11" s="1146">
        <v>10</v>
      </c>
      <c r="J11" s="1147">
        <f t="shared" si="0"/>
        <v>3.3333333333333335</v>
      </c>
      <c r="K11" s="1147">
        <f t="shared" si="1"/>
        <v>55.566666666666677</v>
      </c>
    </row>
    <row r="12" spans="1:11">
      <c r="A12" s="1149" t="s">
        <v>4249</v>
      </c>
      <c r="B12" s="1148"/>
      <c r="C12" s="1148"/>
      <c r="D12" s="1148"/>
      <c r="E12" s="1148"/>
      <c r="F12" s="1148"/>
      <c r="G12" s="1148"/>
      <c r="H12" s="1145" t="s">
        <v>4242</v>
      </c>
      <c r="I12" s="1146">
        <v>5</v>
      </c>
      <c r="J12" s="1147">
        <f t="shared" si="0"/>
        <v>1.6666666666666667</v>
      </c>
      <c r="K12" s="1147">
        <f t="shared" si="1"/>
        <v>27.783333333333339</v>
      </c>
    </row>
    <row r="14" spans="1:11">
      <c r="G14" t="s">
        <v>4269</v>
      </c>
    </row>
    <row r="15" spans="1:11">
      <c r="B15" t="s">
        <v>4250</v>
      </c>
      <c r="D15" t="s">
        <v>4251</v>
      </c>
    </row>
    <row r="16" spans="1:11">
      <c r="B16" s="661" t="s">
        <v>4252</v>
      </c>
      <c r="C16" s="661" t="s">
        <v>4253</v>
      </c>
      <c r="D16" s="1150" t="s">
        <v>4252</v>
      </c>
      <c r="E16" s="661" t="s">
        <v>4253</v>
      </c>
    </row>
    <row r="17" spans="1:5">
      <c r="A17" s="67" t="s">
        <v>4254</v>
      </c>
      <c r="B17" s="1151">
        <v>4000</v>
      </c>
      <c r="C17" s="1151">
        <v>9999</v>
      </c>
      <c r="D17" s="1152">
        <v>2000</v>
      </c>
      <c r="E17" s="1151">
        <v>9999</v>
      </c>
    </row>
    <row r="18" spans="1:5">
      <c r="A18" s="9" t="s">
        <v>4255</v>
      </c>
      <c r="B18" s="1151">
        <v>3000</v>
      </c>
      <c r="C18" s="1151">
        <v>3999</v>
      </c>
      <c r="D18" s="1152">
        <v>1500</v>
      </c>
      <c r="E18" s="1151">
        <v>1999</v>
      </c>
    </row>
    <row r="19" spans="1:5">
      <c r="A19" s="9" t="s">
        <v>4256</v>
      </c>
      <c r="B19" s="1151">
        <v>2000</v>
      </c>
      <c r="C19" s="1151">
        <v>2999</v>
      </c>
      <c r="D19" s="1152">
        <v>1000</v>
      </c>
      <c r="E19" s="1151">
        <v>1499</v>
      </c>
    </row>
    <row r="20" spans="1:5">
      <c r="A20" s="9" t="s">
        <v>4257</v>
      </c>
      <c r="B20" s="1151">
        <v>1600</v>
      </c>
      <c r="C20" s="1151">
        <v>1999</v>
      </c>
      <c r="D20" s="1152">
        <v>800</v>
      </c>
      <c r="E20" s="1151">
        <v>999</v>
      </c>
    </row>
    <row r="21" spans="1:5">
      <c r="A21" s="9" t="s">
        <v>4258</v>
      </c>
      <c r="B21" s="1151">
        <v>1200</v>
      </c>
      <c r="C21" s="1151">
        <v>1599</v>
      </c>
      <c r="D21" s="1152">
        <v>600</v>
      </c>
      <c r="E21" s="1151">
        <v>799</v>
      </c>
    </row>
    <row r="22" spans="1:5">
      <c r="A22" s="9" t="s">
        <v>4259</v>
      </c>
      <c r="B22" s="1151">
        <v>800</v>
      </c>
      <c r="C22" s="1151">
        <v>1199</v>
      </c>
      <c r="D22" s="1152">
        <v>400</v>
      </c>
      <c r="E22" s="1151">
        <v>599</v>
      </c>
    </row>
    <row r="23" spans="1:5">
      <c r="A23" s="9" t="s">
        <v>4260</v>
      </c>
      <c r="B23" s="1151">
        <v>400</v>
      </c>
      <c r="C23" s="1151">
        <v>799</v>
      </c>
      <c r="D23" s="1152">
        <v>200</v>
      </c>
      <c r="E23" s="1151">
        <v>399</v>
      </c>
    </row>
    <row r="24" spans="1:5">
      <c r="A24" s="9" t="s">
        <v>4261</v>
      </c>
      <c r="B24" s="1151">
        <v>1</v>
      </c>
      <c r="C24" s="1151">
        <v>399</v>
      </c>
      <c r="D24" s="1152">
        <v>1</v>
      </c>
      <c r="E24" s="1151">
        <v>199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6"/>
  <sheetViews>
    <sheetView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4143</v>
      </c>
      <c r="C1" s="2"/>
      <c r="D1" s="47"/>
      <c r="E1" s="7"/>
      <c r="H1" s="67"/>
    </row>
    <row r="2" spans="2:8" customFormat="1" ht="20.25">
      <c r="B2" s="3" t="s">
        <v>4144</v>
      </c>
      <c r="C2" s="3"/>
      <c r="D2" s="47"/>
      <c r="E2" s="7"/>
      <c r="H2" s="67"/>
    </row>
    <row r="3" spans="2:8" customFormat="1">
      <c r="D3" s="48" t="s">
        <v>4145</v>
      </c>
      <c r="E3" s="9"/>
      <c r="H3" s="67"/>
    </row>
    <row r="4" spans="2:8">
      <c r="B4" s="966"/>
      <c r="C4" s="967"/>
      <c r="D4" s="17"/>
      <c r="E4" s="5"/>
      <c r="F4" s="18"/>
    </row>
    <row r="5" spans="2:8">
      <c r="B5" s="866"/>
      <c r="C5" s="21"/>
      <c r="D5" s="22" t="s">
        <v>4146</v>
      </c>
      <c r="E5" s="7"/>
      <c r="F5" s="24"/>
    </row>
    <row r="6" spans="2:8">
      <c r="B6" s="866"/>
      <c r="C6" s="21"/>
      <c r="D6" s="500"/>
      <c r="F6" s="24"/>
    </row>
    <row r="7" spans="2:8">
      <c r="B7" s="866"/>
      <c r="C7" s="21"/>
      <c r="D7" s="29"/>
      <c r="E7" s="162"/>
      <c r="F7" s="24"/>
    </row>
    <row r="8" spans="2:8">
      <c r="B8" s="866"/>
      <c r="C8" s="21"/>
      <c r="E8" s="162"/>
      <c r="F8" s="24"/>
    </row>
    <row r="9" spans="2:8">
      <c r="B9" s="866"/>
      <c r="C9" s="21"/>
      <c r="E9" s="162"/>
      <c r="F9" s="24"/>
    </row>
    <row r="10" spans="2:8">
      <c r="B10" s="866"/>
      <c r="C10" s="21"/>
      <c r="E10" s="605"/>
      <c r="F10" s="24"/>
    </row>
    <row r="11" spans="2:8">
      <c r="B11" s="866"/>
      <c r="C11" s="21"/>
      <c r="D11" s="26" t="s">
        <v>4147</v>
      </c>
      <c r="F11" s="24"/>
    </row>
    <row r="12" spans="2:8">
      <c r="B12" s="866"/>
      <c r="C12" s="21"/>
      <c r="D12" s="23" t="s">
        <v>4148</v>
      </c>
      <c r="F12" s="24"/>
    </row>
    <row r="13" spans="2:8">
      <c r="B13" s="866"/>
      <c r="C13" s="21"/>
      <c r="D13" s="29"/>
      <c r="E13" s="9" t="s">
        <v>4149</v>
      </c>
      <c r="F13" s="24"/>
    </row>
    <row r="14" spans="2:8">
      <c r="B14" s="866"/>
      <c r="C14" s="21"/>
      <c r="E14" s="9" t="s">
        <v>4150</v>
      </c>
      <c r="F14" s="24"/>
    </row>
    <row r="15" spans="2:8">
      <c r="B15" s="866"/>
      <c r="C15" s="21"/>
      <c r="D15" s="19"/>
      <c r="F15" s="24"/>
    </row>
    <row r="16" spans="2:8">
      <c r="B16" s="866"/>
      <c r="C16" s="21"/>
      <c r="F16" s="24"/>
    </row>
    <row r="17" spans="2:8">
      <c r="B17" s="866"/>
      <c r="C17" s="21"/>
      <c r="F17" s="24"/>
    </row>
    <row r="18" spans="2:8">
      <c r="B18" s="866"/>
      <c r="C18" s="21"/>
      <c r="F18" s="24"/>
    </row>
    <row r="19" spans="2:8">
      <c r="B19" s="866"/>
      <c r="C19" s="21"/>
      <c r="F19" s="24"/>
    </row>
    <row r="20" spans="2:8">
      <c r="B20" s="866"/>
      <c r="C20" s="21"/>
      <c r="F20" s="24"/>
    </row>
    <row r="21" spans="2:8">
      <c r="B21" s="866"/>
      <c r="C21" s="21"/>
      <c r="F21" s="24"/>
    </row>
    <row r="22" spans="2:8">
      <c r="B22" s="866"/>
      <c r="C22" s="21"/>
      <c r="D22" s="26" t="s">
        <v>4151</v>
      </c>
      <c r="F22" s="24"/>
    </row>
    <row r="23" spans="2:8">
      <c r="B23" s="866"/>
      <c r="C23" s="21"/>
      <c r="D23" s="25" t="s">
        <v>4152</v>
      </c>
      <c r="F23" s="24"/>
    </row>
    <row r="24" spans="2:8">
      <c r="B24" s="866"/>
      <c r="C24" s="21"/>
      <c r="D24" s="19"/>
      <c r="E24" s="9" t="s">
        <v>4153</v>
      </c>
      <c r="F24" s="24"/>
    </row>
    <row r="25" spans="2:8">
      <c r="B25" s="866"/>
      <c r="C25" s="21"/>
      <c r="F25" s="24"/>
    </row>
    <row r="26" spans="2:8">
      <c r="B26" s="866"/>
      <c r="C26" s="21"/>
      <c r="F26" s="24"/>
    </row>
    <row r="27" spans="2:8">
      <c r="B27" s="866"/>
      <c r="C27" s="21"/>
      <c r="E27" s="67"/>
      <c r="F27" s="24"/>
      <c r="H27" s="19"/>
    </row>
    <row r="28" spans="2:8">
      <c r="B28" s="866"/>
      <c r="C28" s="21"/>
      <c r="E28" s="19"/>
      <c r="F28" s="24"/>
      <c r="H28" s="19"/>
    </row>
    <row r="29" spans="2:8">
      <c r="B29" s="866"/>
      <c r="C29" s="21"/>
      <c r="D29" s="26" t="s">
        <v>4154</v>
      </c>
      <c r="F29" s="24"/>
    </row>
    <row r="30" spans="2:8">
      <c r="B30" s="866"/>
      <c r="C30" s="21"/>
      <c r="D30" s="26"/>
      <c r="F30" s="24"/>
    </row>
    <row r="31" spans="2:8">
      <c r="B31" s="969"/>
      <c r="C31" s="49"/>
      <c r="D31" s="23"/>
      <c r="E31" s="7"/>
      <c r="F31" s="24"/>
    </row>
    <row r="32" spans="2:8">
      <c r="B32" s="969"/>
      <c r="C32" s="49"/>
      <c r="D32" s="23"/>
      <c r="F32" s="24"/>
    </row>
    <row r="33" spans="2:6">
      <c r="B33" s="969"/>
      <c r="C33" s="49"/>
      <c r="D33" s="23"/>
      <c r="F33" s="24"/>
    </row>
    <row r="34" spans="2:6">
      <c r="B34" s="970"/>
      <c r="C34" s="50"/>
      <c r="D34" s="27"/>
      <c r="E34" s="8"/>
      <c r="F34" s="28"/>
    </row>
    <row r="36" spans="2:6">
      <c r="E36" s="19"/>
    </row>
    <row r="37" spans="2:6">
      <c r="E37" s="19"/>
    </row>
    <row r="38" spans="2:6">
      <c r="E38" s="19"/>
    </row>
    <row r="39" spans="2:6">
      <c r="E39" s="19"/>
    </row>
    <row r="40" spans="2:6">
      <c r="E40" s="19"/>
    </row>
    <row r="41" spans="2:6">
      <c r="E41" s="19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58</vt:i4>
      </vt:variant>
    </vt:vector>
  </HeadingPairs>
  <TitlesOfParts>
    <vt:vector size="58" baseType="lpstr">
      <vt:lpstr>05월 16일 빌드노트(17일예정)</vt:lpstr>
      <vt:lpstr>20170515_내용참고01</vt:lpstr>
      <vt:lpstr>20170515_내용참고02</vt:lpstr>
      <vt:lpstr>20170515_내용참고03</vt:lpstr>
      <vt:lpstr>20170515_내용참고04</vt:lpstr>
      <vt:lpstr>20170515_DefaultValue</vt:lpstr>
      <vt:lpstr>20170515_GuildLevelExperience</vt:lpstr>
      <vt:lpstr>20170516_길드_시즌&amp;공헌도_보상</vt:lpstr>
      <vt:lpstr>05월 08일 빌드노트(10일예정)</vt:lpstr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taekhoon</cp:lastModifiedBy>
  <cp:lastPrinted>2017-04-24T06:24:17Z</cp:lastPrinted>
  <dcterms:created xsi:type="dcterms:W3CDTF">2016-05-13T00:51:14Z</dcterms:created>
  <dcterms:modified xsi:type="dcterms:W3CDTF">2017-05-16T13:31:00Z</dcterms:modified>
</cp:coreProperties>
</file>