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3610" windowHeight="13290"/>
  </bookViews>
  <sheets>
    <sheet name="Monster" sheetId="1" r:id="rId1"/>
    <sheet name="MonsterStandardStatus" sheetId="2" r:id="rId2"/>
    <sheet name="MonsterSpawn" sheetId="3" r:id="rId3"/>
  </sheets>
  <definedNames>
    <definedName name="_xlnm._FilterDatabase" localSheetId="0">Monster!$B$2:$V$68</definedName>
  </definedNames>
  <calcPr calcId="152511"/>
</workbook>
</file>

<file path=xl/calcChain.xml><?xml version="1.0" encoding="utf-8"?>
<calcChain xmlns="http://schemas.openxmlformats.org/spreadsheetml/2006/main">
  <c r="I93" i="2" l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K92" i="2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I92" i="2"/>
  <c r="D69" i="2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G68" i="2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67" i="2"/>
  <c r="D67" i="2"/>
  <c r="D68" i="2" s="1"/>
  <c r="G9" i="2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D8" i="2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G7" i="2"/>
  <c r="G8" i="2" s="1"/>
  <c r="D7" i="2"/>
  <c r="U114" i="1"/>
  <c r="U112" i="1"/>
  <c r="U110" i="1"/>
  <c r="U108" i="1"/>
  <c r="U106" i="1"/>
  <c r="U104" i="1"/>
  <c r="U100" i="1"/>
  <c r="U98" i="1"/>
  <c r="U96" i="1"/>
  <c r="U94" i="1"/>
  <c r="U92" i="1"/>
  <c r="U90" i="1"/>
  <c r="U86" i="1"/>
  <c r="U84" i="1"/>
  <c r="U82" i="1"/>
  <c r="U80" i="1"/>
  <c r="U78" i="1"/>
  <c r="U76" i="1"/>
  <c r="U72" i="1"/>
  <c r="U70" i="1"/>
  <c r="U68" i="1"/>
  <c r="U66" i="1"/>
  <c r="U64" i="1"/>
  <c r="U62" i="1"/>
  <c r="U56" i="1"/>
  <c r="U54" i="1"/>
  <c r="U52" i="1"/>
  <c r="U50" i="1"/>
  <c r="U48" i="1"/>
  <c r="U46" i="1"/>
  <c r="U42" i="1"/>
  <c r="U40" i="1"/>
  <c r="U38" i="1"/>
  <c r="U36" i="1"/>
  <c r="U34" i="1"/>
  <c r="U32" i="1"/>
  <c r="U28" i="1"/>
  <c r="U26" i="1"/>
  <c r="U24" i="1"/>
  <c r="U22" i="1"/>
  <c r="U20" i="1"/>
  <c r="U17" i="1"/>
  <c r="U15" i="1"/>
  <c r="U13" i="1"/>
  <c r="U11" i="1"/>
  <c r="U9" i="1"/>
  <c r="U7" i="1"/>
</calcChain>
</file>

<file path=xl/comments1.xml><?xml version="1.0" encoding="utf-8"?>
<comments xmlns="http://schemas.openxmlformats.org/spreadsheetml/2006/main">
  <authors>
    <author>reddioxin1</author>
    <author>snowman</author>
    <author>JoSoowoon</author>
  </authors>
  <commentList>
    <comment ref="C4" authorId="0" shapeId="0">
      <text>
        <r>
          <rPr>
            <b/>
            <sz val="9"/>
            <color indexed="8"/>
            <rFont val="Tahoma"/>
            <family val="3"/>
            <charset val="129"/>
          </rPr>
          <t>100</t>
        </r>
        <r>
          <rPr>
            <b/>
            <sz val="9"/>
            <color indexed="8"/>
            <rFont val="돋움"/>
            <family val="3"/>
            <charset val="129"/>
          </rPr>
          <t xml:space="preserve">공통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몬스터의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등급</t>
        </r>
        <r>
          <rPr>
            <b/>
            <sz val="9"/>
            <color indexed="8"/>
            <rFont val="Tahoma"/>
            <family val="3"/>
            <charset val="129"/>
          </rPr>
          <t xml:space="preserve"> 2=</t>
        </r>
        <r>
          <rPr>
            <b/>
            <sz val="9"/>
            <color indexed="8"/>
            <rFont val="돋움"/>
            <family val="3"/>
            <charset val="129"/>
          </rPr>
          <t>일반</t>
        </r>
        <r>
          <rPr>
            <b/>
            <sz val="9"/>
            <color indexed="8"/>
            <rFont val="Tahoma"/>
            <family val="3"/>
            <charset val="129"/>
          </rPr>
          <t xml:space="preserve"> 3=</t>
        </r>
        <r>
          <rPr>
            <b/>
            <sz val="9"/>
            <color indexed="8"/>
            <rFont val="돋움"/>
            <family val="3"/>
            <charset val="129"/>
          </rPr>
          <t>정예</t>
        </r>
        <r>
          <rPr>
            <b/>
            <sz val="9"/>
            <color indexed="8"/>
            <rFont val="Tahoma"/>
            <family val="3"/>
            <charset val="129"/>
          </rPr>
          <t xml:space="preserve"> 4=</t>
        </r>
        <r>
          <rPr>
            <b/>
            <sz val="9"/>
            <color indexed="8"/>
            <rFont val="돋움"/>
            <family val="3"/>
            <charset val="129"/>
          </rPr>
          <t>중보스</t>
        </r>
        <r>
          <rPr>
            <b/>
            <sz val="9"/>
            <color indexed="8"/>
            <rFont val="Tahoma"/>
            <family val="3"/>
            <charset val="129"/>
          </rPr>
          <t xml:space="preserve"> 5=</t>
        </r>
        <r>
          <rPr>
            <b/>
            <sz val="9"/>
            <color indexed="8"/>
            <rFont val="돋움"/>
            <family val="3"/>
            <charset val="129"/>
          </rPr>
          <t xml:space="preserve">보스
</t>
        </r>
        <r>
          <rPr>
            <b/>
            <sz val="9"/>
            <color indexed="8"/>
            <rFont val="Tahoma"/>
            <family val="3"/>
            <charset val="129"/>
          </rPr>
          <t xml:space="preserve">5,6 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액트구분</t>
        </r>
        <r>
          <rPr>
            <b/>
            <sz val="9"/>
            <color indexed="8"/>
            <rFont val="Tahoma"/>
            <family val="3"/>
            <charset val="129"/>
          </rPr>
          <t xml:space="preserve"> 01~99
7~9</t>
        </r>
        <r>
          <rPr>
            <b/>
            <sz val="9"/>
            <color indexed="8"/>
            <rFont val="돋움"/>
            <family val="3"/>
            <charset val="129"/>
          </rPr>
          <t>번째자리</t>
        </r>
        <r>
          <rPr>
            <b/>
            <sz val="9"/>
            <color indexed="8"/>
            <rFont val="Tahoma"/>
            <family val="3"/>
            <charset val="129"/>
          </rPr>
          <t xml:space="preserve"> = </t>
        </r>
        <r>
          <rPr>
            <b/>
            <sz val="9"/>
            <color indexed="8"/>
            <rFont val="돋움"/>
            <family val="3"/>
            <charset val="129"/>
          </rPr>
          <t>순번</t>
        </r>
      </text>
    </comment>
    <comment ref="C5" authorId="0" shapeId="0">
      <text>
        <r>
          <rPr>
            <b/>
            <sz val="9"/>
            <color indexed="8"/>
            <rFont val="Tahoma"/>
            <family val="3"/>
            <charset val="129"/>
          </rPr>
          <t>reddioxin1:</t>
        </r>
        <r>
          <rPr>
            <sz val="9"/>
            <color indexed="8"/>
            <rFont val="Tahoma"/>
            <family val="3"/>
            <charset val="129"/>
          </rPr>
          <t xml:space="preserve">
100</t>
        </r>
        <r>
          <rPr>
            <sz val="9"/>
            <color indexed="8"/>
            <rFont val="돋움"/>
            <family val="3"/>
            <charset val="129"/>
          </rPr>
          <t xml:space="preserve">공통
</t>
        </r>
        <r>
          <rPr>
            <sz val="9"/>
            <color indexed="8"/>
            <rFont val="Tahoma"/>
            <family val="3"/>
            <charset val="129"/>
          </rPr>
          <t>4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몬스터의</t>
        </r>
        <r>
          <rPr>
            <sz val="9"/>
            <color indexed="8"/>
            <rFont val="Tahoma"/>
            <family val="3"/>
            <charset val="129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등급</t>
        </r>
        <r>
          <rPr>
            <sz val="9"/>
            <color indexed="8"/>
            <rFont val="Tahoma"/>
            <family val="3"/>
            <charset val="129"/>
          </rPr>
          <t xml:space="preserve"> 2=</t>
        </r>
        <r>
          <rPr>
            <sz val="9"/>
            <color indexed="8"/>
            <rFont val="돋움"/>
            <family val="3"/>
            <charset val="129"/>
          </rPr>
          <t>일반</t>
        </r>
        <r>
          <rPr>
            <sz val="9"/>
            <color indexed="8"/>
            <rFont val="Tahoma"/>
            <family val="3"/>
            <charset val="129"/>
          </rPr>
          <t xml:space="preserve"> 3=</t>
        </r>
        <r>
          <rPr>
            <sz val="9"/>
            <color indexed="8"/>
            <rFont val="돋움"/>
            <family val="3"/>
            <charset val="129"/>
          </rPr>
          <t>정예</t>
        </r>
        <r>
          <rPr>
            <sz val="9"/>
            <color indexed="8"/>
            <rFont val="Tahoma"/>
            <family val="3"/>
            <charset val="129"/>
          </rPr>
          <t xml:space="preserve"> 4=</t>
        </r>
        <r>
          <rPr>
            <sz val="9"/>
            <color indexed="8"/>
            <rFont val="돋움"/>
            <family val="3"/>
            <charset val="129"/>
          </rPr>
          <t>중보스</t>
        </r>
        <r>
          <rPr>
            <sz val="9"/>
            <color indexed="8"/>
            <rFont val="Tahoma"/>
            <family val="3"/>
            <charset val="129"/>
          </rPr>
          <t xml:space="preserve"> 5=</t>
        </r>
        <r>
          <rPr>
            <sz val="9"/>
            <color indexed="8"/>
            <rFont val="돋움"/>
            <family val="3"/>
            <charset val="129"/>
          </rPr>
          <t xml:space="preserve">보스
</t>
        </r>
        <r>
          <rPr>
            <sz val="9"/>
            <color indexed="8"/>
            <rFont val="Tahoma"/>
            <family val="3"/>
            <charset val="129"/>
          </rPr>
          <t xml:space="preserve">5,6 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액트구분</t>
        </r>
        <r>
          <rPr>
            <sz val="9"/>
            <color indexed="8"/>
            <rFont val="Tahoma"/>
            <family val="3"/>
            <charset val="129"/>
          </rPr>
          <t xml:space="preserve"> 01~99
7~9</t>
        </r>
        <r>
          <rPr>
            <sz val="9"/>
            <color indexed="8"/>
            <rFont val="돋움"/>
            <family val="3"/>
            <charset val="129"/>
          </rPr>
          <t>번째자리</t>
        </r>
        <r>
          <rPr>
            <sz val="9"/>
            <color indexed="8"/>
            <rFont val="Tahoma"/>
            <family val="3"/>
            <charset val="129"/>
          </rPr>
          <t xml:space="preserve"> = </t>
        </r>
        <r>
          <rPr>
            <sz val="9"/>
            <color indexed="8"/>
            <rFont val="돋움"/>
            <family val="3"/>
            <charset val="129"/>
          </rPr>
          <t>순번</t>
        </r>
      </text>
    </comment>
    <comment ref="E5" authorId="1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Normal = 0,      // </t>
        </r>
        <r>
          <rPr>
            <b/>
            <sz val="9"/>
            <color indexed="8"/>
            <rFont val="돋움"/>
            <family val="3"/>
            <charset val="129"/>
          </rPr>
          <t xml:space="preserve">일반
</t>
        </r>
        <r>
          <rPr>
            <b/>
            <sz val="9"/>
            <color indexed="8"/>
            <rFont val="Tahoma"/>
            <family val="3"/>
            <charset val="129"/>
          </rPr>
          <t xml:space="preserve">Elite = 10,         // </t>
        </r>
        <r>
          <rPr>
            <b/>
            <sz val="9"/>
            <color indexed="8"/>
            <rFont val="돋움"/>
            <family val="3"/>
            <charset val="129"/>
          </rPr>
          <t xml:space="preserve">엘리트
</t>
        </r>
        <r>
          <rPr>
            <b/>
            <sz val="9"/>
            <color indexed="8"/>
            <rFont val="Tahoma"/>
            <family val="3"/>
            <charset val="129"/>
          </rPr>
          <t>Intermediate = 20,  //</t>
        </r>
        <r>
          <rPr>
            <b/>
            <sz val="9"/>
            <color indexed="8"/>
            <rFont val="돋움"/>
            <family val="3"/>
            <charset val="129"/>
          </rPr>
          <t xml:space="preserve">중급
</t>
        </r>
        <r>
          <rPr>
            <b/>
            <sz val="9"/>
            <color indexed="8"/>
            <rFont val="Tahoma"/>
            <family val="3"/>
            <charset val="129"/>
          </rPr>
          <t xml:space="preserve">Boss = 30,          // </t>
        </r>
        <r>
          <rPr>
            <b/>
            <sz val="9"/>
            <color indexed="8"/>
            <rFont val="돋움"/>
            <family val="3"/>
            <charset val="129"/>
          </rPr>
          <t>보스</t>
        </r>
        <r>
          <rPr>
            <sz val="9"/>
            <color indexed="8"/>
            <rFont val="Tahoma"/>
            <family val="3"/>
            <charset val="129"/>
          </rPr>
          <t xml:space="preserve">
</t>
        </r>
      </text>
    </comment>
    <comment ref="F5" authorId="1" shapeId="0">
      <text>
        <r>
          <rPr>
            <b/>
            <sz val="9"/>
            <color indexed="8"/>
            <rFont val="Tahoma"/>
            <family val="3"/>
            <charset val="129"/>
          </rPr>
          <t>Melee : 근거리공격
Standoff : 원거리공격</t>
        </r>
      </text>
    </comment>
    <comment ref="G5" authorId="2" shapeId="0">
      <text>
        <r>
          <rPr>
            <b/>
            <sz val="9"/>
            <color indexed="8"/>
            <rFont val="Tahoma"/>
            <family val="3"/>
            <charset val="129"/>
          </rPr>
          <t>랜덤 몬스터 Level구간
(랜덤 던전용)
0 = 랜덤 던전에서 사용하지 않음</t>
        </r>
      </text>
    </comment>
    <comment ref="H5" authorId="2" shapeId="0">
      <text>
        <r>
          <rPr>
            <b/>
            <sz val="9"/>
            <color indexed="8"/>
            <rFont val="Tahoma"/>
            <family val="3"/>
            <charset val="129"/>
          </rPr>
          <t>체력 배율 배율</t>
        </r>
      </text>
    </comment>
    <comment ref="I5" authorId="2" shapeId="0">
      <text>
        <r>
          <rPr>
            <b/>
            <sz val="9"/>
            <color indexed="8"/>
            <rFont val="Tahoma"/>
            <family val="3"/>
            <charset val="129"/>
          </rPr>
          <t>초당 체력회복</t>
        </r>
      </text>
    </comment>
    <comment ref="J5" authorId="2" shapeId="0">
      <text>
        <r>
          <rPr>
            <b/>
            <sz val="9"/>
            <color indexed="8"/>
            <rFont val="Tahoma"/>
            <family val="3"/>
            <charset val="129"/>
          </rPr>
          <t>마력량</t>
        </r>
      </text>
    </comment>
    <comment ref="K5" authorId="2" shapeId="0">
      <text>
        <r>
          <rPr>
            <b/>
            <sz val="9"/>
            <color indexed="8"/>
            <rFont val="Tahoma"/>
            <family val="3"/>
            <charset val="129"/>
          </rPr>
          <t>초당 마력회복</t>
        </r>
      </text>
    </comment>
    <comment ref="L5" authorId="2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  <comment ref="M5" authorId="2" shapeId="0">
      <text>
        <r>
          <rPr>
            <b/>
            <sz val="9"/>
            <color indexed="8"/>
            <rFont val="Tahoma"/>
            <family val="3"/>
            <charset val="129"/>
          </rPr>
          <t>마법 공격력 배율</t>
        </r>
      </text>
    </comment>
    <comment ref="N5" authorId="2" shapeId="0">
      <text>
        <r>
          <rPr>
            <b/>
            <sz val="9"/>
            <color indexed="8"/>
            <rFont val="Tahoma"/>
            <family val="3"/>
            <charset val="129"/>
          </rPr>
          <t>물리 방어력 배율</t>
        </r>
      </text>
    </comment>
    <comment ref="O5" authorId="2" shapeId="0">
      <text>
        <r>
          <rPr>
            <b/>
            <sz val="9"/>
            <color indexed="8"/>
            <rFont val="Tahoma"/>
            <family val="3"/>
            <charset val="129"/>
          </rPr>
          <t>마법 방어력 배율</t>
        </r>
      </text>
    </comment>
    <comment ref="P5" authorId="2" shapeId="0">
      <text>
        <r>
          <rPr>
            <b/>
            <sz val="9"/>
            <color indexed="8"/>
            <rFont val="Tahoma"/>
            <family val="3"/>
            <charset val="129"/>
          </rPr>
          <t>명중 배율</t>
        </r>
      </text>
    </comment>
    <comment ref="Q5" authorId="2" shapeId="0">
      <text>
        <r>
          <rPr>
            <b/>
            <sz val="9"/>
            <color indexed="8"/>
            <rFont val="Tahoma"/>
            <family val="3"/>
            <charset val="129"/>
          </rPr>
          <t>회피율 배율
(0.0 ~ 1.0)</t>
        </r>
      </text>
    </comment>
    <comment ref="R5" authorId="2" shapeId="0">
      <text>
        <r>
          <rPr>
            <b/>
            <sz val="9"/>
            <color indexed="8"/>
            <rFont val="Tahoma"/>
            <family val="3"/>
            <charset val="129"/>
          </rPr>
          <t>치명 발생율 배율
(0.0 ~ 1.0)</t>
        </r>
      </text>
    </comment>
    <comment ref="S5" authorId="2" shapeId="0">
      <text>
        <r>
          <rPr>
            <b/>
            <sz val="9"/>
            <color indexed="8"/>
            <rFont val="Tahoma"/>
            <family val="3"/>
            <charset val="129"/>
          </rPr>
          <t>치명저항 배율</t>
        </r>
      </text>
    </comment>
    <comment ref="T5" authorId="2" shapeId="0">
      <text>
        <r>
          <rPr>
            <b/>
            <sz val="9"/>
            <color indexed="8"/>
            <rFont val="Tahoma"/>
            <family val="3"/>
            <charset val="129"/>
          </rPr>
          <t>치명피해 배율</t>
        </r>
      </text>
    </comment>
    <comment ref="U5" authorId="2" shapeId="0">
      <text>
        <r>
          <rPr>
            <b/>
            <sz val="9"/>
            <color indexed="8"/>
            <rFont val="Tahoma"/>
            <family val="3"/>
            <charset val="129"/>
          </rPr>
          <t>치명피해 저항 배율</t>
        </r>
      </text>
    </comment>
    <comment ref="V5" authorId="2" shapeId="0">
      <text>
        <r>
          <rPr>
            <b/>
            <sz val="9"/>
            <color indexed="8"/>
            <rFont val="Tahoma"/>
            <family val="3"/>
            <charset val="129"/>
          </rPr>
          <t>관통 배율</t>
        </r>
      </text>
    </comment>
  </commentList>
</comments>
</file>

<file path=xl/comments2.xml><?xml version="1.0" encoding="utf-8"?>
<comments xmlns="http://schemas.openxmlformats.org/spreadsheetml/2006/main">
  <authors>
    <author>JoSoowoon</author>
  </authors>
  <commentList>
    <comment ref="D5" authorId="0" shapeId="0">
      <text>
        <r>
          <rPr>
            <b/>
            <sz val="9"/>
            <color indexed="8"/>
            <rFont val="Tahoma"/>
            <family val="3"/>
            <charset val="129"/>
          </rPr>
          <t>기본 체력</t>
        </r>
      </text>
    </comment>
    <comment ref="E5" authorId="0" shapeId="0">
      <text>
        <r>
          <rPr>
            <b/>
            <sz val="9"/>
            <color indexed="8"/>
            <rFont val="Tahoma"/>
            <family val="3"/>
            <charset val="129"/>
          </rPr>
          <t>초당 체력회복</t>
        </r>
      </text>
    </comment>
    <comment ref="F5" authorId="0" shapeId="0">
      <text>
        <r>
          <rPr>
            <b/>
            <sz val="9"/>
            <color indexed="8"/>
            <rFont val="Tahoma"/>
            <family val="3"/>
            <charset val="129"/>
          </rPr>
          <t>마력량</t>
        </r>
      </text>
    </comment>
    <comment ref="G5" authorId="0" shapeId="0">
      <text>
        <r>
          <rPr>
            <b/>
            <sz val="9"/>
            <color indexed="8"/>
            <rFont val="Tahoma"/>
            <family val="3"/>
            <charset val="129"/>
          </rPr>
          <t>초당 마력회복량</t>
        </r>
      </text>
    </comment>
    <comment ref="H5" authorId="0" shapeId="0">
      <text>
        <r>
          <rPr>
            <b/>
            <sz val="9"/>
            <color indexed="8"/>
            <rFont val="Tahoma"/>
            <family val="3"/>
            <charset val="129"/>
          </rPr>
          <t>물리 공격력</t>
        </r>
      </text>
    </comment>
    <comment ref="I5" authorId="0" shapeId="0">
      <text>
        <r>
          <rPr>
            <b/>
            <sz val="9"/>
            <color indexed="8"/>
            <rFont val="Tahoma"/>
            <family val="3"/>
            <charset val="129"/>
          </rPr>
          <t>마법 공격력</t>
        </r>
      </text>
    </comment>
    <comment ref="J5" authorId="0" shapeId="0">
      <text>
        <r>
          <rPr>
            <b/>
            <sz val="9"/>
            <color indexed="8"/>
            <rFont val="Tahoma"/>
            <family val="3"/>
            <charset val="129"/>
          </rPr>
          <t>방어력</t>
        </r>
      </text>
    </comment>
    <comment ref="K5" authorId="0" shapeId="0">
      <text>
        <r>
          <rPr>
            <b/>
            <sz val="9"/>
            <color indexed="8"/>
            <rFont val="Tahoma"/>
            <family val="3"/>
            <charset val="129"/>
          </rPr>
          <t>마법 방어력</t>
        </r>
      </text>
    </comment>
    <comment ref="L5" authorId="0" shapeId="0">
      <text>
        <r>
          <rPr>
            <b/>
            <sz val="9"/>
            <color indexed="8"/>
            <rFont val="Tahoma"/>
            <family val="3"/>
            <charset val="129"/>
          </rPr>
          <t>명중</t>
        </r>
      </text>
    </comment>
    <comment ref="M5" authorId="0" shapeId="0">
      <text>
        <r>
          <rPr>
            <b/>
            <sz val="9"/>
            <color indexed="8"/>
            <rFont val="Tahoma"/>
            <family val="3"/>
            <charset val="129"/>
          </rPr>
          <t>회피률</t>
        </r>
      </text>
    </comment>
    <comment ref="N5" authorId="0" shapeId="0">
      <text>
        <r>
          <rPr>
            <b/>
            <sz val="9"/>
            <color indexed="8"/>
            <rFont val="Tahoma"/>
            <family val="3"/>
            <charset val="129"/>
          </rPr>
          <t>치명 발생
(0.0 ~ 1.0)</t>
        </r>
      </text>
    </comment>
    <comment ref="O5" authorId="0" shapeId="0">
      <text>
        <r>
          <rPr>
            <b/>
            <sz val="9"/>
            <color indexed="8"/>
            <rFont val="Tahoma"/>
            <family val="3"/>
            <charset val="129"/>
          </rPr>
          <t>치명저항</t>
        </r>
      </text>
    </comment>
    <comment ref="P5" authorId="0" shapeId="0">
      <text>
        <r>
          <rPr>
            <b/>
            <sz val="9"/>
            <color indexed="8"/>
            <rFont val="Tahoma"/>
            <family val="3"/>
            <charset val="129"/>
          </rPr>
          <t>치명피해</t>
        </r>
      </text>
    </comment>
    <comment ref="Q5" authorId="0" shapeId="0">
      <text>
        <r>
          <rPr>
            <b/>
            <sz val="9"/>
            <color indexed="8"/>
            <rFont val="Tahoma"/>
            <family val="3"/>
            <charset val="129"/>
          </rPr>
          <t>치명피해 저항</t>
        </r>
      </text>
    </comment>
    <comment ref="R5" authorId="0" shapeId="0">
      <text>
        <r>
          <rPr>
            <b/>
            <sz val="9"/>
            <color indexed="8"/>
            <rFont val="Tahoma"/>
            <family val="3"/>
            <charset val="129"/>
          </rPr>
          <t>관통</t>
        </r>
      </text>
    </comment>
  </commentList>
</comments>
</file>

<file path=xl/sharedStrings.xml><?xml version="1.0" encoding="utf-8"?>
<sst xmlns="http://schemas.openxmlformats.org/spreadsheetml/2006/main" count="959" uniqueCount="373">
  <si>
    <t>Monster</t>
  </si>
  <si>
    <t>Tool 에서 읽어들이는 값에 대한 여부를 결정하는 필드</t>
  </si>
  <si>
    <t>몬스터 네임</t>
  </si>
  <si>
    <t>몬스터 종류 별 코드</t>
  </si>
  <si>
    <t>몬스터 설명 텍스트 코드</t>
  </si>
  <si>
    <t>몬스터 타입설정</t>
  </si>
  <si>
    <t>Comment</t>
  </si>
  <si>
    <t>몬스터 체력증가비</t>
  </si>
  <si>
    <t>몬스터 체력회복률 증가비</t>
  </si>
  <si>
    <t>활력충전도(몬스터비사용) 증가비</t>
  </si>
  <si>
    <t>몬스터 기본공격력 증가비</t>
  </si>
  <si>
    <t>몬스터공격속도 증가비</t>
  </si>
  <si>
    <t>치명타 확률 증가비</t>
  </si>
  <si>
    <t>치명타 세기 증가비</t>
  </si>
  <si>
    <t>치명타저항 증가비</t>
  </si>
  <si>
    <t>피해감소 증가비</t>
  </si>
  <si>
    <t>방어력 증가비</t>
  </si>
  <si>
    <t>회피율 증가비</t>
  </si>
  <si>
    <t>적중도 증가비</t>
  </si>
  <si>
    <t>상태이상저항 증가비</t>
  </si>
  <si>
    <t>이동속도 증가비</t>
  </si>
  <si>
    <t>흑마력 증가비</t>
  </si>
  <si>
    <t>Tool</t>
  </si>
  <si>
    <t>Common</t>
  </si>
  <si>
    <t>Client</t>
  </si>
  <si>
    <t>bool</t>
  </si>
  <si>
    <t>string</t>
  </si>
  <si>
    <t>int</t>
  </si>
  <si>
    <t>enum : 
sbyte : 
TableEnum.eMonsterGrade</t>
  </si>
  <si>
    <t>float</t>
  </si>
  <si>
    <t>Read</t>
  </si>
  <si>
    <t>Description</t>
  </si>
  <si>
    <t>GeneralTypeCode</t>
  </si>
  <si>
    <t>NameTextKey</t>
  </si>
  <si>
    <t>RandomMonsterLevelPart</t>
  </si>
  <si>
    <t>HP</t>
  </si>
  <si>
    <t>HpRegenerationPer5Sec</t>
  </si>
  <si>
    <t>StmChrg</t>
  </si>
  <si>
    <t>AttkPow</t>
  </si>
  <si>
    <t>AttkSpd</t>
  </si>
  <si>
    <t>CrtRt</t>
  </si>
  <si>
    <t>CtrPow</t>
  </si>
  <si>
    <t>CrtPowDecr</t>
  </si>
  <si>
    <t>DmgDecr</t>
  </si>
  <si>
    <t>DfsPow</t>
  </si>
  <si>
    <t>AvdRt</t>
  </si>
  <si>
    <t>Accr</t>
  </si>
  <si>
    <t>StReg</t>
  </si>
  <si>
    <t>MvSpd</t>
  </si>
  <si>
    <t>DkFrc</t>
  </si>
  <si>
    <t>피그미</t>
  </si>
  <si>
    <t>Normal</t>
  </si>
  <si>
    <t>1</t>
  </si>
  <si>
    <t>2.5</t>
  </si>
  <si>
    <t>시체청소부 피구르</t>
  </si>
  <si>
    <t>Elite</t>
  </si>
  <si>
    <t>20</t>
  </si>
  <si>
    <t>1.5</t>
  </si>
  <si>
    <t>2</t>
  </si>
  <si>
    <t>피그마</t>
  </si>
  <si>
    <t>0.85</t>
  </si>
  <si>
    <t>1.1</t>
  </si>
  <si>
    <t>인색한 피기마르</t>
  </si>
  <si>
    <t>나가일족 전사</t>
  </si>
  <si>
    <t>1.3</t>
  </si>
  <si>
    <t>0.8</t>
  </si>
  <si>
    <t>명사수 페르미토</t>
  </si>
  <si>
    <t>나가일족 사냥꾼</t>
  </si>
  <si>
    <t>1.2</t>
  </si>
  <si>
    <t>1.03</t>
  </si>
  <si>
    <t>돌격의 수페르모</t>
  </si>
  <si>
    <t>나가일족 마법사</t>
  </si>
  <si>
    <t>법관 판도라</t>
  </si>
  <si>
    <t>레글리스</t>
  </si>
  <si>
    <t>1.4</t>
  </si>
  <si>
    <t>1.05</t>
  </si>
  <si>
    <t>자연의 레글리스</t>
  </si>
  <si>
    <t>Intermediate</t>
  </si>
  <si>
    <t>3</t>
  </si>
  <si>
    <t>시험의 퀸투스</t>
  </si>
  <si>
    <t>Boss</t>
  </si>
  <si>
    <t>30</t>
  </si>
  <si>
    <t>5</t>
  </si>
  <si>
    <t>모르델로</t>
  </si>
  <si>
    <t>날랜 레토</t>
  </si>
  <si>
    <t>레토라</t>
  </si>
  <si>
    <t>0.95</t>
  </si>
  <si>
    <t>일격의 다프네</t>
  </si>
  <si>
    <t>세피엔스</t>
  </si>
  <si>
    <t>돌팔매의 판달로</t>
  </si>
  <si>
    <t>칼리고</t>
  </si>
  <si>
    <t>공포의 오넬로</t>
  </si>
  <si>
    <t>갈퀴털 라스테르</t>
  </si>
  <si>
    <t>2.2</t>
  </si>
  <si>
    <t>사악한 베아루스</t>
  </si>
  <si>
    <t>충돌의 쿠르크</t>
  </si>
  <si>
    <t>1.9</t>
  </si>
  <si>
    <t>추악한 페르페투스</t>
  </si>
  <si>
    <t>셀레투스 워리어</t>
  </si>
  <si>
    <t>악혼 칼리오페</t>
  </si>
  <si>
    <t>셀레투스 아처</t>
  </si>
  <si>
    <t>영원한 칼리로에</t>
  </si>
  <si>
    <t>에레시스 워리어</t>
  </si>
  <si>
    <t>0.9</t>
  </si>
  <si>
    <t>2.1</t>
  </si>
  <si>
    <t>교살자 그리모크</t>
  </si>
  <si>
    <t>에레시스 프리스트</t>
  </si>
  <si>
    <t>참살자 데스로크</t>
  </si>
  <si>
    <t>셀레투스 메이지</t>
  </si>
  <si>
    <t>1.15</t>
  </si>
  <si>
    <t>무덤수호자 데루크</t>
  </si>
  <si>
    <t>나가일족 흑마법사</t>
  </si>
  <si>
    <t>칠흑의 테네시움</t>
  </si>
  <si>
    <t>역겨운 쿠이안</t>
  </si>
  <si>
    <t>0.7</t>
  </si>
  <si>
    <t>타락한 황제-멜</t>
  </si>
  <si>
    <t>우리온</t>
  </si>
  <si>
    <t>2.6</t>
  </si>
  <si>
    <t>탐욕의 그로울린</t>
  </si>
  <si>
    <t>우리안</t>
  </si>
  <si>
    <t>2.4</t>
  </si>
  <si>
    <t>야비한 테쿨로트</t>
  </si>
  <si>
    <t>크루티오</t>
  </si>
  <si>
    <t>억압하는 프레쿠스</t>
  </si>
  <si>
    <t>크라테오</t>
  </si>
  <si>
    <t>감시하는 스페쿠트</t>
  </si>
  <si>
    <t>용암 페르셰크</t>
  </si>
  <si>
    <t>1.25</t>
  </si>
  <si>
    <t>1.02</t>
  </si>
  <si>
    <t>2.8</t>
  </si>
  <si>
    <t>어둠추적자 로켈토즈</t>
  </si>
  <si>
    <t>용암 발리두스</t>
  </si>
  <si>
    <t>괴력의 쿠메투스</t>
  </si>
  <si>
    <t>강압의 드레이크</t>
  </si>
  <si>
    <t>타락한 빛 로난</t>
  </si>
  <si>
    <t>카텔러스</t>
  </si>
  <si>
    <t>아칸소환수 아이스골렘</t>
  </si>
  <si>
    <t>누키프</t>
  </si>
  <si>
    <t>2.3</t>
  </si>
  <si>
    <t>파고드는 포디코</t>
  </si>
  <si>
    <t>누케이프</t>
  </si>
  <si>
    <t>쇄도하는 미카투스</t>
  </si>
  <si>
    <t>크로코딘 워리어</t>
  </si>
  <si>
    <t>춤추는 모르데크</t>
  </si>
  <si>
    <t>크로코딘 스피어</t>
  </si>
  <si>
    <t>꿰뚫는 라스파고</t>
  </si>
  <si>
    <t>레플리스</t>
  </si>
  <si>
    <t>고약한 레플리스</t>
  </si>
  <si>
    <t>고대 페르셰크</t>
  </si>
  <si>
    <t>암살자 미아스튜터</t>
  </si>
  <si>
    <t>강철주먹 케라버그</t>
  </si>
  <si>
    <t>1.7</t>
  </si>
  <si>
    <t>신전수호자 브란데움</t>
  </si>
  <si>
    <t>세마누</t>
  </si>
  <si>
    <t>거대한 퓨네로스</t>
  </si>
  <si>
    <t>세마니아</t>
  </si>
  <si>
    <t>돌연변이 클루라즈</t>
  </si>
  <si>
    <t>황야 트루크스</t>
  </si>
  <si>
    <t>학살자 바르베우스</t>
  </si>
  <si>
    <t>황야 트렉스</t>
  </si>
  <si>
    <t>일발필중 글로레즈</t>
  </si>
  <si>
    <t>황야 페트레일</t>
  </si>
  <si>
    <t>악몽의 라피뎀</t>
  </si>
  <si>
    <t>황야 펠키움</t>
  </si>
  <si>
    <t>기도하는 에피네즈</t>
  </si>
  <si>
    <t>무덤바위 루스트룸</t>
  </si>
  <si>
    <t>황야의 지배자 잉겔리아</t>
  </si>
  <si>
    <t>헤젤로</t>
  </si>
  <si>
    <t>변덕스런 아타</t>
  </si>
  <si>
    <t>헤젤린</t>
  </si>
  <si>
    <t>괴팍한 모로고스</t>
  </si>
  <si>
    <t>하스코</t>
  </si>
  <si>
    <t>급습하는 레키토</t>
  </si>
  <si>
    <t>헤스코</t>
  </si>
  <si>
    <t>마구잡이 데프토르</t>
  </si>
  <si>
    <t>빙정 발리두스</t>
  </si>
  <si>
    <t>정신나간 포르페즈</t>
  </si>
  <si>
    <t>빙정 페트레일</t>
  </si>
  <si>
    <t>빙한의 델키움</t>
  </si>
  <si>
    <t>빙정신수 프리겔리두즈</t>
  </si>
  <si>
    <t>푸른 불꽃 베르디우스</t>
  </si>
  <si>
    <t>엘베토</t>
  </si>
  <si>
    <t>도려내는 보른</t>
  </si>
  <si>
    <t>벨라토</t>
  </si>
  <si>
    <t>맹독의 스켈루스</t>
  </si>
  <si>
    <t>티펠티오</t>
  </si>
  <si>
    <t>맹신의 잉겔룬</t>
  </si>
  <si>
    <t>티펠레오</t>
  </si>
  <si>
    <t>중얼거리는 넬로포스</t>
  </si>
  <si>
    <t>지옥 펠키움</t>
  </si>
  <si>
    <t>지옥늪 이베르나</t>
  </si>
  <si>
    <t>셀레투스 킹</t>
  </si>
  <si>
    <t>지옥수렁 솔리누스</t>
  </si>
  <si>
    <t>포효하는 헤르케리움</t>
  </si>
  <si>
    <t>파멸의 보이드</t>
  </si>
  <si>
    <t>초월던전 황야의 지배자 잉겔리아</t>
  </si>
  <si>
    <t>87</t>
  </si>
  <si>
    <t>2.9</t>
  </si>
  <si>
    <t>초월던전 추악한 페르페투스</t>
  </si>
  <si>
    <t>90</t>
  </si>
  <si>
    <t>초월던전 푸른불꽃 베르디우스</t>
  </si>
  <si>
    <t>93</t>
  </si>
  <si>
    <t>3.1</t>
  </si>
  <si>
    <t>MonsterStandardStatus</t>
  </si>
  <si>
    <t>1.036</t>
  </si>
  <si>
    <t>1.04</t>
  </si>
  <si>
    <t>레벨 표준</t>
  </si>
  <si>
    <t>레벨</t>
  </si>
  <si>
    <t>기본체력</t>
  </si>
  <si>
    <t>5초마다 체력회복량</t>
  </si>
  <si>
    <t>활력충전도(몬스터비사용)</t>
  </si>
  <si>
    <t>몬스터 기본공격력</t>
  </si>
  <si>
    <t>몬스터공격속도</t>
  </si>
  <si>
    <t>치명타 확률</t>
  </si>
  <si>
    <t>치명타 세기</t>
  </si>
  <si>
    <t>치명타저항</t>
  </si>
  <si>
    <t>피해감소</t>
  </si>
  <si>
    <t>방어력</t>
  </si>
  <si>
    <t>회피율</t>
  </si>
  <si>
    <t>적중도</t>
  </si>
  <si>
    <t>상태이상저항</t>
  </si>
  <si>
    <t>이동속도</t>
  </si>
  <si>
    <t>흑마력</t>
  </si>
  <si>
    <t>Float</t>
  </si>
  <si>
    <t>Level</t>
  </si>
  <si>
    <t>1레벨 표준</t>
  </si>
  <si>
    <t>2레벨 표준</t>
  </si>
  <si>
    <t>3레벨 표준</t>
  </si>
  <si>
    <t>4레벨 표준</t>
  </si>
  <si>
    <t>5레벨 표준</t>
  </si>
  <si>
    <t>6레벨 표준</t>
  </si>
  <si>
    <t>7레벨 표준</t>
  </si>
  <si>
    <t>8레벨 표준</t>
  </si>
  <si>
    <t>9레벨 표준</t>
  </si>
  <si>
    <t>10레벨 표준</t>
  </si>
  <si>
    <t>11레벨 표준</t>
  </si>
  <si>
    <t>12레벨 표준</t>
  </si>
  <si>
    <t>13레벨 표준</t>
  </si>
  <si>
    <t>14레벨 표준</t>
  </si>
  <si>
    <t>15레벨 표준</t>
  </si>
  <si>
    <t>16레벨 표준</t>
  </si>
  <si>
    <t>17레벨 표준</t>
  </si>
  <si>
    <t>18레벨 표준</t>
  </si>
  <si>
    <t>19레벨 표준</t>
  </si>
  <si>
    <t>20레벨 표준</t>
  </si>
  <si>
    <t>21레벨 표준</t>
  </si>
  <si>
    <t>22레벨 표준</t>
  </si>
  <si>
    <t>23레벨 표준</t>
  </si>
  <si>
    <t>24레벨 표준</t>
  </si>
  <si>
    <t>25레벨 표준</t>
  </si>
  <si>
    <t>26레벨 표준</t>
  </si>
  <si>
    <t>27레벨 표준</t>
  </si>
  <si>
    <t>28레벨 표준</t>
  </si>
  <si>
    <t>29레벨 표준</t>
  </si>
  <si>
    <t>30레벨 표준</t>
  </si>
  <si>
    <t>31레벨 표준</t>
  </si>
  <si>
    <t>32레벨 표준</t>
  </si>
  <si>
    <t>33레벨 표준</t>
  </si>
  <si>
    <t>34레벨 표준</t>
  </si>
  <si>
    <t>35레벨 표준</t>
  </si>
  <si>
    <t>36레벨 표준</t>
  </si>
  <si>
    <t>37레벨 표준</t>
  </si>
  <si>
    <t>38레벨 표준</t>
  </si>
  <si>
    <t>39레벨 표준</t>
  </si>
  <si>
    <t>40레벨 표준</t>
  </si>
  <si>
    <t>41레벨 표준</t>
  </si>
  <si>
    <t>42레벨 표준</t>
  </si>
  <si>
    <t>43레벨 표준</t>
  </si>
  <si>
    <t>44레벨 표준</t>
  </si>
  <si>
    <t>45레벨 표준</t>
  </si>
  <si>
    <t>46레벨 표준</t>
  </si>
  <si>
    <t>47레벨 표준</t>
  </si>
  <si>
    <t>48레벨 표준</t>
  </si>
  <si>
    <t>49레벨 표준</t>
  </si>
  <si>
    <t>50레벨 표준</t>
  </si>
  <si>
    <t>51레벨 표준</t>
  </si>
  <si>
    <t>52레벨 표준</t>
  </si>
  <si>
    <t>53레벨 표준</t>
  </si>
  <si>
    <t>54레벨 표준</t>
  </si>
  <si>
    <t>55레벨 표준</t>
  </si>
  <si>
    <t>56레벨 표준</t>
  </si>
  <si>
    <t>57레벨 표준</t>
  </si>
  <si>
    <t>58레벨 표준</t>
  </si>
  <si>
    <t>59레벨 표준</t>
  </si>
  <si>
    <t>60레벨 표준</t>
  </si>
  <si>
    <t>101레벨 표준</t>
  </si>
  <si>
    <t>102레벨 표준</t>
  </si>
  <si>
    <t>103레벨 표준</t>
  </si>
  <si>
    <t>104레벨 표준</t>
  </si>
  <si>
    <t>105레벨 표준</t>
  </si>
  <si>
    <t>106레벨 표준</t>
  </si>
  <si>
    <t>107레벨 표준</t>
  </si>
  <si>
    <t>108레벨 표준</t>
  </si>
  <si>
    <t>109레벨 표준</t>
  </si>
  <si>
    <t>110레벨 표준</t>
  </si>
  <si>
    <t>111레벨 표준</t>
  </si>
  <si>
    <t>112레벨 표준</t>
  </si>
  <si>
    <t>113레벨 표준</t>
  </si>
  <si>
    <t>114레벨 표준</t>
  </si>
  <si>
    <t>115레벨 표준</t>
  </si>
  <si>
    <t>116레벨 표준</t>
  </si>
  <si>
    <t>117레벨 표준</t>
  </si>
  <si>
    <t>118레벨 표준</t>
  </si>
  <si>
    <t>119레벨 표준</t>
  </si>
  <si>
    <t>120레벨 표준</t>
  </si>
  <si>
    <t>121레벨 표준</t>
  </si>
  <si>
    <t>122레벨 표준</t>
  </si>
  <si>
    <t>123레벨 표준</t>
  </si>
  <si>
    <t>124레벨 표준</t>
  </si>
  <si>
    <t>125레벨 표준</t>
  </si>
  <si>
    <t>126레벨 표준</t>
  </si>
  <si>
    <t>127레벨 표준</t>
  </si>
  <si>
    <t>128레벨 표준</t>
  </si>
  <si>
    <t>129레벨 표준</t>
  </si>
  <si>
    <t>130레벨 표준</t>
  </si>
  <si>
    <t>131레벨 표준</t>
  </si>
  <si>
    <t>132레벨 표준</t>
  </si>
  <si>
    <t>133레벨 표준</t>
  </si>
  <si>
    <t>134레벨 표준</t>
  </si>
  <si>
    <t>135레벨 표준</t>
  </si>
  <si>
    <t>136레벨 표준</t>
  </si>
  <si>
    <t>137레벨 표준</t>
  </si>
  <si>
    <t>138레벨 표준</t>
  </si>
  <si>
    <t>139레벨 표준</t>
  </si>
  <si>
    <t>140레벨 표준</t>
  </si>
  <si>
    <t>141레벨 표준</t>
  </si>
  <si>
    <t>142레벨 표준</t>
  </si>
  <si>
    <t>143레벨 표준</t>
  </si>
  <si>
    <t>144레벨 표준</t>
  </si>
  <si>
    <t>145레벨 표준</t>
  </si>
  <si>
    <t>146레벨 표준</t>
  </si>
  <si>
    <t>147레벨 표준</t>
  </si>
  <si>
    <t>148레벨 표준</t>
  </si>
  <si>
    <t>149레벨 표준</t>
  </si>
  <si>
    <t>150레벨 표준</t>
  </si>
  <si>
    <t>151레벨 표준</t>
  </si>
  <si>
    <t>152레벨 표준</t>
  </si>
  <si>
    <t>153레벨 표준</t>
  </si>
  <si>
    <t>154레벨 표준</t>
  </si>
  <si>
    <t>155레벨 표준</t>
  </si>
  <si>
    <t>156레벨 표준</t>
  </si>
  <si>
    <t>157레벨 표준</t>
  </si>
  <si>
    <t>158레벨 표준</t>
  </si>
  <si>
    <t>159레벨 표준</t>
  </si>
  <si>
    <t>160레벨 표준</t>
  </si>
  <si>
    <t>161레벨 표준</t>
  </si>
  <si>
    <t>162레벨 표준</t>
  </si>
  <si>
    <t>163레벨 표준</t>
  </si>
  <si>
    <t>164레벨 표준</t>
  </si>
  <si>
    <t>165레벨 표준</t>
  </si>
  <si>
    <t>166레벨 표준</t>
  </si>
  <si>
    <t>MonsterSpawn</t>
  </si>
  <si>
    <t>enum : 
sbyte : 
TableEnum.eLevelSelectType</t>
  </si>
  <si>
    <t>MonsterCode</t>
  </si>
  <si>
    <t>LevelSelectType</t>
  </si>
  <si>
    <t>LevelSelectStaticValue</t>
  </si>
  <si>
    <t>LevelOffsetMin</t>
  </si>
  <si>
    <t>LevelOffsetMax</t>
  </si>
  <si>
    <t>SpawnMinRadius</t>
  </si>
  <si>
    <t>SpawnMaxRadius</t>
  </si>
  <si>
    <t>Count</t>
  </si>
  <si>
    <t>Creator</t>
  </si>
  <si>
    <t>MonsterBattleType</t>
    <phoneticPr fontId="29" type="noConversion"/>
  </si>
  <si>
    <t>enum : 
sbyte : 
TableEnum.eMonsterBattle</t>
    <phoneticPr fontId="29" type="noConversion"/>
  </si>
  <si>
    <t>몬스터 전투 타입설정</t>
    <phoneticPr fontId="29" type="noConversion"/>
  </si>
  <si>
    <t>Monster</t>
    <phoneticPr fontId="29" type="noConversion"/>
  </si>
  <si>
    <t>Intermediate</t>
    <phoneticPr fontId="29" type="noConversion"/>
  </si>
  <si>
    <t>Melee</t>
  </si>
  <si>
    <t>Melee</t>
    <phoneticPr fontId="29" type="noConversion"/>
  </si>
  <si>
    <t>Standoff</t>
  </si>
  <si>
    <t>Standoff</t>
    <phoneticPr fontId="29" type="noConversion"/>
  </si>
  <si>
    <t>MonsterGradeType</t>
    <phoneticPr fontId="29" type="noConversion"/>
  </si>
  <si>
    <t>Tranboss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</si>
</sst>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0"/>
  </numFmts>
  <fonts count="30" x14ac:knownFonts="1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b/>
      <sz val="9"/>
      <color indexed="8"/>
      <name val="Tahoma"/>
      <family val="3"/>
      <charset val="129"/>
    </font>
    <font>
      <b/>
      <sz val="9"/>
      <color indexed="8"/>
      <name val="돋움"/>
      <family val="3"/>
      <charset val="129"/>
    </font>
    <font>
      <sz val="9"/>
      <color indexed="8"/>
      <name val="Tahoma"/>
      <family val="3"/>
      <charset val="129"/>
    </font>
    <font>
      <sz val="9"/>
      <color indexed="8"/>
      <name val="돋움"/>
      <family val="3"/>
      <charset val="129"/>
    </font>
    <font>
      <sz val="8"/>
      <name val="맑은 고딕"/>
      <family val="3"/>
      <charset val="129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54823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0" fillId="33" borderId="10" xfId="43" applyNumberFormat="1" applyFont="1" applyFill="1" applyBorder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21" fillId="0" borderId="10" xfId="0" applyNumberFormat="1" applyFont="1" applyFill="1" applyBorder="1" applyAlignment="1" applyProtection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2" fillId="35" borderId="11" xfId="46" applyNumberFormat="1" applyFont="1" applyFill="1" applyBorder="1" applyAlignment="1">
      <alignment horizontal="left" vertical="center"/>
    </xf>
    <xf numFmtId="49" fontId="21" fillId="35" borderId="12" xfId="45" applyNumberFormat="1" applyFont="1" applyFill="1" applyBorder="1" applyAlignment="1">
      <alignment horizontal="center" vertical="center"/>
    </xf>
    <xf numFmtId="0" fontId="23" fillId="35" borderId="10" xfId="44" applyFont="1" applyFill="1" applyBorder="1" applyAlignment="1">
      <alignment horizontal="center" vertical="center"/>
    </xf>
    <xf numFmtId="49" fontId="20" fillId="36" borderId="10" xfId="43" applyNumberFormat="1" applyFont="1" applyFill="1" applyBorder="1" applyAlignment="1">
      <alignment horizontal="center" vertical="center"/>
    </xf>
    <xf numFmtId="49" fontId="20" fillId="37" borderId="10" xfId="0" applyNumberFormat="1" applyFont="1" applyFill="1" applyBorder="1" applyAlignment="1">
      <alignment horizontal="center" vertical="center"/>
    </xf>
    <xf numFmtId="49" fontId="20" fillId="37" borderId="10" xfId="0" applyNumberFormat="1" applyFont="1" applyFill="1" applyBorder="1" applyAlignment="1">
      <alignment horizontal="center" vertical="center" wrapText="1"/>
    </xf>
    <xf numFmtId="49" fontId="20" fillId="38" borderId="10" xfId="45" applyNumberFormat="1" applyFont="1" applyFill="1" applyBorder="1" applyAlignment="1">
      <alignment horizontal="center" vertical="center"/>
    </xf>
    <xf numFmtId="49" fontId="20" fillId="38" borderId="10" xfId="45" applyNumberFormat="1" applyFont="1" applyFill="1" applyBorder="1" applyAlignment="1">
      <alignment horizontal="center" vertical="center" wrapText="1"/>
    </xf>
    <xf numFmtId="49" fontId="20" fillId="38" borderId="13" xfId="45" applyNumberFormat="1" applyFont="1" applyFill="1" applyBorder="1" applyAlignment="1">
      <alignment horizontal="center" vertical="center"/>
    </xf>
    <xf numFmtId="0" fontId="24" fillId="38" borderId="10" xfId="0" applyFont="1" applyFill="1" applyBorder="1" applyAlignment="1">
      <alignment horizontal="center" vertical="center"/>
    </xf>
    <xf numFmtId="49" fontId="20" fillId="38" borderId="13" xfId="45" applyNumberFormat="1" applyFont="1" applyFill="1" applyBorder="1" applyAlignment="1">
      <alignment horizontal="center" vertical="center" wrapText="1"/>
    </xf>
    <xf numFmtId="49" fontId="21" fillId="39" borderId="10" xfId="19" applyNumberFormat="1" applyFont="1" applyFill="1" applyBorder="1" applyAlignment="1">
      <alignment horizontal="center" vertical="center"/>
    </xf>
    <xf numFmtId="49" fontId="21" fillId="40" borderId="10" xfId="19" applyNumberFormat="1" applyFont="1" applyFill="1" applyBorder="1" applyAlignment="1">
      <alignment horizontal="center" vertical="center"/>
    </xf>
    <xf numFmtId="49" fontId="21" fillId="41" borderId="10" xfId="19" applyNumberFormat="1" applyFont="1" applyFill="1" applyBorder="1" applyAlignment="1">
      <alignment horizontal="center" vertical="center"/>
    </xf>
    <xf numFmtId="0" fontId="21" fillId="39" borderId="10" xfId="19" applyFont="1" applyFill="1" applyBorder="1" applyAlignment="1">
      <alignment horizontal="center" vertical="center"/>
    </xf>
    <xf numFmtId="49" fontId="21" fillId="39" borderId="13" xfId="19" applyNumberFormat="1" applyFont="1" applyFill="1" applyBorder="1" applyAlignment="1">
      <alignment horizontal="center" vertical="center"/>
    </xf>
    <xf numFmtId="0" fontId="0" fillId="42" borderId="0" xfId="0" applyFill="1">
      <alignment vertical="center"/>
    </xf>
    <xf numFmtId="0" fontId="21" fillId="39" borderId="10" xfId="0" applyFont="1" applyFill="1" applyBorder="1" applyAlignment="1">
      <alignment horizontal="center" vertical="center"/>
    </xf>
    <xf numFmtId="0" fontId="21" fillId="41" borderId="10" xfId="0" applyFont="1" applyFill="1" applyBorder="1" applyAlignment="1">
      <alignment horizontal="center" vertical="center"/>
    </xf>
    <xf numFmtId="0" fontId="21" fillId="43" borderId="10" xfId="0" applyFont="1" applyFill="1" applyBorder="1" applyAlignment="1">
      <alignment horizontal="center" vertical="center"/>
    </xf>
    <xf numFmtId="0" fontId="22" fillId="43" borderId="10" xfId="47" applyFont="1" applyFill="1" applyBorder="1" applyAlignment="1">
      <alignment horizontal="left" vertical="center"/>
    </xf>
    <xf numFmtId="0" fontId="22" fillId="43" borderId="10" xfId="42" applyFont="1" applyFill="1" applyBorder="1" applyAlignment="1">
      <alignment horizontal="center" vertical="center"/>
    </xf>
    <xf numFmtId="49" fontId="21" fillId="43" borderId="10" xfId="19" applyNumberFormat="1" applyFont="1" applyFill="1" applyBorder="1" applyAlignment="1">
      <alignment horizontal="center" vertical="center"/>
    </xf>
    <xf numFmtId="49" fontId="20" fillId="33" borderId="12" xfId="43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0" fillId="36" borderId="12" xfId="43" applyNumberFormat="1" applyFont="1" applyFill="1" applyBorder="1" applyAlignment="1">
      <alignment horizontal="center" vertical="center"/>
    </xf>
    <xf numFmtId="49" fontId="24" fillId="36" borderId="14" xfId="43" applyNumberFormat="1" applyFont="1" applyFill="1" applyBorder="1" applyAlignment="1">
      <alignment horizontal="center" vertical="center"/>
    </xf>
    <xf numFmtId="49" fontId="20" fillId="37" borderId="13" xfId="0" applyNumberFormat="1" applyFont="1" applyFill="1" applyBorder="1" applyAlignment="1">
      <alignment horizontal="center" vertical="center"/>
    </xf>
    <xf numFmtId="49" fontId="24" fillId="37" borderId="10" xfId="43" applyNumberFormat="1" applyFont="1" applyFill="1" applyBorder="1" applyAlignment="1">
      <alignment horizontal="center" vertical="center"/>
    </xf>
    <xf numFmtId="49" fontId="21" fillId="32" borderId="10" xfId="19" applyNumberFormat="1" applyFont="1" applyBorder="1" applyAlignment="1">
      <alignment horizontal="center" vertical="center"/>
    </xf>
    <xf numFmtId="0" fontId="21" fillId="32" borderId="10" xfId="19" applyFont="1" applyBorder="1" applyAlignment="1">
      <alignment horizontal="center" vertical="center"/>
    </xf>
    <xf numFmtId="1" fontId="21" fillId="40" borderId="10" xfId="19" applyNumberFormat="1" applyFont="1" applyFill="1" applyBorder="1" applyAlignment="1">
      <alignment horizontal="center" vertical="center"/>
    </xf>
    <xf numFmtId="0" fontId="21" fillId="44" borderId="10" xfId="19" applyNumberFormat="1" applyFont="1" applyFill="1" applyBorder="1" applyAlignment="1">
      <alignment horizontal="center" vertical="center"/>
    </xf>
    <xf numFmtId="0" fontId="21" fillId="45" borderId="10" xfId="19" applyNumberFormat="1" applyFont="1" applyFill="1" applyBorder="1" applyAlignment="1">
      <alignment horizontal="center" vertical="center"/>
    </xf>
    <xf numFmtId="2" fontId="21" fillId="32" borderId="10" xfId="19" applyNumberFormat="1" applyFont="1" applyFill="1" applyBorder="1" applyAlignment="1">
      <alignment horizontal="center" vertical="center"/>
    </xf>
    <xf numFmtId="0" fontId="21" fillId="32" borderId="10" xfId="19" applyNumberFormat="1" applyFont="1" applyBorder="1" applyAlignment="1">
      <alignment horizontal="center" vertical="center"/>
    </xf>
    <xf numFmtId="180" fontId="21" fillId="32" borderId="10" xfId="19" applyNumberFormat="1" applyFont="1" applyFill="1" applyBorder="1" applyAlignment="1">
      <alignment horizontal="center" vertical="center"/>
    </xf>
    <xf numFmtId="0" fontId="21" fillId="32" borderId="10" xfId="19" applyNumberFormat="1" applyFont="1" applyFill="1" applyBorder="1" applyAlignment="1">
      <alignment horizontal="center" vertical="center"/>
    </xf>
    <xf numFmtId="1" fontId="21" fillId="44" borderId="10" xfId="19" applyNumberFormat="1" applyFont="1" applyFill="1" applyBorder="1" applyAlignment="1">
      <alignment horizontal="center" vertical="center"/>
    </xf>
    <xf numFmtId="0" fontId="21" fillId="46" borderId="10" xfId="19" applyFont="1" applyFill="1" applyBorder="1" applyAlignment="1">
      <alignment horizontal="center" vertical="center"/>
    </xf>
    <xf numFmtId="49" fontId="21" fillId="46" borderId="10" xfId="19" applyNumberFormat="1" applyFont="1" applyFill="1" applyBorder="1" applyAlignment="1">
      <alignment horizontal="center" vertical="center"/>
    </xf>
    <xf numFmtId="0" fontId="21" fillId="46" borderId="10" xfId="19" applyNumberFormat="1" applyFont="1" applyFill="1" applyBorder="1" applyAlignment="1">
      <alignment horizontal="center" vertical="center"/>
    </xf>
    <xf numFmtId="2" fontId="21" fillId="40" borderId="10" xfId="19" applyNumberFormat="1" applyFont="1" applyFill="1" applyBorder="1" applyAlignment="1">
      <alignment horizontal="center" vertical="center"/>
    </xf>
    <xf numFmtId="2" fontId="21" fillId="46" borderId="10" xfId="19" applyNumberFormat="1" applyFont="1" applyFill="1" applyBorder="1" applyAlignment="1">
      <alignment horizontal="center" vertical="center"/>
    </xf>
    <xf numFmtId="180" fontId="21" fillId="46" borderId="10" xfId="19" applyNumberFormat="1" applyFont="1" applyFill="1" applyBorder="1" applyAlignment="1">
      <alignment horizontal="center" vertical="center"/>
    </xf>
    <xf numFmtId="1" fontId="21" fillId="46" borderId="10" xfId="19" applyNumberFormat="1" applyFont="1" applyFill="1" applyBorder="1" applyAlignment="1">
      <alignment horizontal="center" vertical="center"/>
    </xf>
    <xf numFmtId="49" fontId="24" fillId="33" borderId="12" xfId="43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1" fillId="47" borderId="12" xfId="45" applyNumberFormat="1" applyFont="1" applyFill="1" applyBorder="1" applyAlignment="1">
      <alignment horizontal="center" vertical="center"/>
    </xf>
    <xf numFmtId="49" fontId="24" fillId="36" borderId="12" xfId="43" applyNumberFormat="1" applyFont="1" applyFill="1" applyBorder="1" applyAlignment="1">
      <alignment horizontal="center" vertical="center"/>
    </xf>
    <xf numFmtId="49" fontId="20" fillId="48" borderId="13" xfId="0" applyNumberFormat="1" applyFont="1" applyFill="1" applyBorder="1" applyAlignment="1">
      <alignment horizontal="center" vertical="center"/>
    </xf>
    <xf numFmtId="49" fontId="20" fillId="48" borderId="13" xfId="0" applyNumberFormat="1" applyFont="1" applyFill="1" applyBorder="1" applyAlignment="1">
      <alignment horizontal="center" vertical="center" wrapText="1"/>
    </xf>
    <xf numFmtId="49" fontId="24" fillId="38" borderId="11" xfId="45" applyNumberFormat="1" applyFont="1" applyFill="1" applyBorder="1" applyAlignment="1">
      <alignment horizontal="center" vertical="center"/>
    </xf>
    <xf numFmtId="0" fontId="21" fillId="32" borderId="13" xfId="19" applyFont="1" applyBorder="1" applyAlignment="1">
      <alignment horizontal="center" vertical="center"/>
    </xf>
    <xf numFmtId="49" fontId="21" fillId="32" borderId="15" xfId="19" applyNumberFormat="1" applyFont="1" applyBorder="1" applyAlignment="1">
      <alignment horizontal="center" vertical="center"/>
    </xf>
  </cellXfs>
  <cellStyles count="48">
    <cellStyle name="20% - 강조색1" xfId="19" builtinId="30" customBuiltin="1"/>
    <cellStyle name="20% - 강조색1 2" xfId="42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3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10" xfId="44"/>
    <cellStyle name="표준 2" xfId="45"/>
    <cellStyle name="표준 2 2" xfId="46"/>
    <cellStyle name="표준 25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9"/>
  <sheetViews>
    <sheetView tabSelected="1" workbookViewId="0">
      <pane xSplit="3" ySplit="5" topLeftCell="D96" activePane="bottomRight" state="frozen"/>
      <selection pane="topRight" activeCell="D1" sqref="D1"/>
      <selection pane="bottomLeft" activeCell="A6" sqref="A6"/>
      <selection pane="bottomRight" activeCell="F115" sqref="F115"/>
    </sheetView>
  </sheetViews>
  <sheetFormatPr defaultColWidth="9" defaultRowHeight="16.5" customHeight="1" x14ac:dyDescent="0.3"/>
  <cols>
    <col min="1" max="1" width="8.625" bestFit="1" customWidth="1"/>
    <col min="2" max="2" width="28.125" style="1" bestFit="1" customWidth="1"/>
    <col min="3" max="3" width="19.5" style="1" bestFit="1" customWidth="1"/>
    <col min="4" max="4" width="16.375" style="1" bestFit="1" customWidth="1"/>
    <col min="5" max="6" width="23.75" style="1" bestFit="1" customWidth="1"/>
    <col min="7" max="7" width="11.125" style="1" customWidth="1"/>
    <col min="8" max="8" width="8.5" style="1" bestFit="1" customWidth="1"/>
    <col min="9" max="9" width="18.375" style="1" hidden="1" customWidth="1"/>
    <col min="10" max="10" width="8.5" style="1" hidden="1" customWidth="1"/>
    <col min="11" max="11" width="23.5" style="1" customWidth="1"/>
    <col min="12" max="12" width="20.375" style="1" customWidth="1"/>
    <col min="13" max="13" width="20.5" style="1" customWidth="1"/>
    <col min="14" max="14" width="11.75" style="1" customWidth="1"/>
    <col min="15" max="15" width="16.75" style="1" customWidth="1"/>
    <col min="16" max="16" width="12.25" style="1" customWidth="1"/>
    <col min="17" max="17" width="11.375" style="1" bestFit="1" customWidth="1"/>
    <col min="18" max="18" width="17.5" style="1" bestFit="1" customWidth="1"/>
    <col min="19" max="19" width="15.5" style="1" bestFit="1" customWidth="1"/>
    <col min="20" max="20" width="15.75" style="1" bestFit="1" customWidth="1"/>
    <col min="21" max="21" width="20.75" style="1" bestFit="1" customWidth="1"/>
    <col min="22" max="22" width="14.5" style="1" bestFit="1" customWidth="1"/>
  </cols>
  <sheetData>
    <row r="1" spans="1:22" ht="16.5" customHeight="1" x14ac:dyDescent="0.3">
      <c r="A1" s="2" t="s">
        <v>365</v>
      </c>
      <c r="B1" s="3" t="s">
        <v>0</v>
      </c>
      <c r="C1" s="4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6.5" customHeight="1" x14ac:dyDescent="0.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364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</row>
    <row r="3" spans="1:22" ht="16.5" customHeight="1" x14ac:dyDescent="0.3">
      <c r="A3" s="10" t="s">
        <v>22</v>
      </c>
      <c r="B3" s="10" t="s">
        <v>22</v>
      </c>
      <c r="C3" s="10" t="s">
        <v>23</v>
      </c>
      <c r="D3" s="10" t="s">
        <v>24</v>
      </c>
      <c r="E3" s="10" t="s">
        <v>23</v>
      </c>
      <c r="F3" s="10" t="s">
        <v>23</v>
      </c>
      <c r="G3" s="10" t="s">
        <v>23</v>
      </c>
      <c r="H3" s="10" t="s">
        <v>23</v>
      </c>
      <c r="I3" s="10" t="s">
        <v>23</v>
      </c>
      <c r="J3" s="10" t="s">
        <v>23</v>
      </c>
      <c r="K3" s="10" t="s">
        <v>23</v>
      </c>
      <c r="L3" s="10" t="s">
        <v>23</v>
      </c>
      <c r="M3" s="10" t="s">
        <v>23</v>
      </c>
      <c r="N3" s="10" t="s">
        <v>23</v>
      </c>
      <c r="O3" s="10" t="s">
        <v>23</v>
      </c>
      <c r="P3" s="10" t="s">
        <v>23</v>
      </c>
      <c r="Q3" s="10" t="s">
        <v>23</v>
      </c>
      <c r="R3" s="10" t="s">
        <v>23</v>
      </c>
      <c r="S3" s="10" t="s">
        <v>23</v>
      </c>
      <c r="T3" s="10" t="s">
        <v>23</v>
      </c>
      <c r="U3" s="10" t="s">
        <v>23</v>
      </c>
      <c r="V3" s="10" t="s">
        <v>23</v>
      </c>
    </row>
    <row r="4" spans="1:22" ht="40.5" customHeight="1" x14ac:dyDescent="0.3">
      <c r="A4" s="11" t="s">
        <v>25</v>
      </c>
      <c r="B4" s="11" t="s">
        <v>26</v>
      </c>
      <c r="C4" s="11" t="s">
        <v>27</v>
      </c>
      <c r="D4" s="11" t="s">
        <v>27</v>
      </c>
      <c r="E4" s="12" t="s">
        <v>28</v>
      </c>
      <c r="F4" s="12" t="s">
        <v>363</v>
      </c>
      <c r="G4" s="11" t="s">
        <v>27</v>
      </c>
      <c r="H4" s="11" t="s">
        <v>29</v>
      </c>
      <c r="I4" s="11" t="s">
        <v>29</v>
      </c>
      <c r="J4" s="11" t="s">
        <v>29</v>
      </c>
      <c r="K4" s="11" t="s">
        <v>29</v>
      </c>
      <c r="L4" s="11" t="s">
        <v>29</v>
      </c>
      <c r="M4" s="11" t="s">
        <v>29</v>
      </c>
      <c r="N4" s="11" t="s">
        <v>29</v>
      </c>
      <c r="O4" s="11" t="s">
        <v>29</v>
      </c>
      <c r="P4" s="11" t="s">
        <v>29</v>
      </c>
      <c r="Q4" s="11" t="s">
        <v>29</v>
      </c>
      <c r="R4" s="11" t="s">
        <v>29</v>
      </c>
      <c r="S4" s="11" t="s">
        <v>29</v>
      </c>
      <c r="T4" s="11" t="s">
        <v>29</v>
      </c>
      <c r="U4" s="11" t="s">
        <v>29</v>
      </c>
      <c r="V4" s="11" t="s">
        <v>29</v>
      </c>
    </row>
    <row r="5" spans="1:22" ht="16.5" customHeight="1" x14ac:dyDescent="0.3">
      <c r="A5" s="13" t="s">
        <v>30</v>
      </c>
      <c r="B5" s="13" t="s">
        <v>31</v>
      </c>
      <c r="C5" s="14" t="s">
        <v>32</v>
      </c>
      <c r="D5" s="13" t="s">
        <v>33</v>
      </c>
      <c r="E5" s="14" t="s">
        <v>371</v>
      </c>
      <c r="F5" s="14" t="s">
        <v>362</v>
      </c>
      <c r="G5" s="14" t="s">
        <v>34</v>
      </c>
      <c r="H5" s="15" t="s">
        <v>35</v>
      </c>
      <c r="I5" s="15" t="s">
        <v>36</v>
      </c>
      <c r="J5" s="15" t="s">
        <v>37</v>
      </c>
      <c r="K5" s="15" t="s">
        <v>38</v>
      </c>
      <c r="L5" s="16" t="s">
        <v>39</v>
      </c>
      <c r="M5" s="15" t="s">
        <v>40</v>
      </c>
      <c r="N5" s="14" t="s">
        <v>41</v>
      </c>
      <c r="O5" s="17" t="s">
        <v>42</v>
      </c>
      <c r="P5" s="16" t="s">
        <v>43</v>
      </c>
      <c r="Q5" s="17" t="s">
        <v>44</v>
      </c>
      <c r="R5" s="17" t="s">
        <v>45</v>
      </c>
      <c r="S5" s="17" t="s">
        <v>46</v>
      </c>
      <c r="T5" s="15" t="s">
        <v>47</v>
      </c>
      <c r="U5" s="15" t="s">
        <v>48</v>
      </c>
      <c r="V5" s="15" t="s">
        <v>49</v>
      </c>
    </row>
    <row r="6" spans="1:22" ht="16.5" customHeight="1" x14ac:dyDescent="0.3">
      <c r="A6" s="18" t="b">
        <v>1</v>
      </c>
      <c r="B6" s="18" t="s">
        <v>50</v>
      </c>
      <c r="C6" s="18">
        <v>100201001</v>
      </c>
      <c r="D6" s="18">
        <v>2001</v>
      </c>
      <c r="E6" s="18" t="s">
        <v>51</v>
      </c>
      <c r="F6" s="18" t="s">
        <v>368</v>
      </c>
      <c r="G6" s="18">
        <v>1</v>
      </c>
      <c r="H6" s="18">
        <v>1</v>
      </c>
      <c r="I6" s="18">
        <v>1</v>
      </c>
      <c r="J6" s="18">
        <v>1</v>
      </c>
      <c r="K6" s="18" t="s">
        <v>52</v>
      </c>
      <c r="L6" s="18">
        <v>1</v>
      </c>
      <c r="M6" s="18">
        <v>1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1</v>
      </c>
      <c r="U6" s="18" t="s">
        <v>53</v>
      </c>
      <c r="V6" s="18">
        <v>1</v>
      </c>
    </row>
    <row r="7" spans="1:22" ht="16.5" customHeight="1" x14ac:dyDescent="0.3">
      <c r="A7" s="18" t="b">
        <v>1</v>
      </c>
      <c r="B7" s="18" t="s">
        <v>54</v>
      </c>
      <c r="C7" s="18">
        <v>100301001</v>
      </c>
      <c r="D7" s="18">
        <v>2002</v>
      </c>
      <c r="E7" s="18" t="s">
        <v>55</v>
      </c>
      <c r="F7" s="18" t="s">
        <v>368</v>
      </c>
      <c r="G7" s="18">
        <v>1</v>
      </c>
      <c r="H7" s="19" t="s">
        <v>56</v>
      </c>
      <c r="I7" s="19">
        <v>1.5</v>
      </c>
      <c r="J7" s="19">
        <v>1</v>
      </c>
      <c r="K7" s="19" t="s">
        <v>57</v>
      </c>
      <c r="L7" s="18">
        <v>1.05</v>
      </c>
      <c r="M7" s="18">
        <v>1</v>
      </c>
      <c r="N7" s="18">
        <v>1</v>
      </c>
      <c r="O7" s="18">
        <v>1</v>
      </c>
      <c r="P7" s="18">
        <v>1</v>
      </c>
      <c r="Q7" s="18" t="s">
        <v>58</v>
      </c>
      <c r="R7" s="18">
        <v>1</v>
      </c>
      <c r="S7" s="18">
        <v>1</v>
      </c>
      <c r="T7" s="18">
        <v>1</v>
      </c>
      <c r="U7" s="18">
        <f>U6+0.3</f>
        <v>2.8</v>
      </c>
      <c r="V7" s="18">
        <v>1</v>
      </c>
    </row>
    <row r="8" spans="1:22" ht="16.5" customHeight="1" x14ac:dyDescent="0.3">
      <c r="A8" s="18" t="b">
        <v>1</v>
      </c>
      <c r="B8" s="18" t="s">
        <v>59</v>
      </c>
      <c r="C8" s="18">
        <v>100201002</v>
      </c>
      <c r="D8" s="18">
        <v>2003</v>
      </c>
      <c r="E8" s="18" t="s">
        <v>51</v>
      </c>
      <c r="F8" s="18" t="s">
        <v>370</v>
      </c>
      <c r="G8" s="18">
        <v>1</v>
      </c>
      <c r="H8" s="18" t="s">
        <v>60</v>
      </c>
      <c r="I8" s="18">
        <v>1</v>
      </c>
      <c r="J8" s="18">
        <v>1</v>
      </c>
      <c r="K8" s="18" t="s">
        <v>61</v>
      </c>
      <c r="L8" s="18">
        <v>1</v>
      </c>
      <c r="M8" s="18">
        <v>1</v>
      </c>
      <c r="N8" s="18">
        <v>1</v>
      </c>
      <c r="O8" s="18">
        <v>1</v>
      </c>
      <c r="P8" s="18">
        <v>1</v>
      </c>
      <c r="Q8" s="18">
        <v>1</v>
      </c>
      <c r="R8" s="18">
        <v>1</v>
      </c>
      <c r="S8" s="18">
        <v>1</v>
      </c>
      <c r="T8" s="18">
        <v>1</v>
      </c>
      <c r="U8" s="18" t="s">
        <v>53</v>
      </c>
      <c r="V8" s="18">
        <v>1</v>
      </c>
    </row>
    <row r="9" spans="1:22" ht="16.5" customHeight="1" x14ac:dyDescent="0.3">
      <c r="A9" s="18" t="b">
        <v>1</v>
      </c>
      <c r="B9" s="18" t="s">
        <v>62</v>
      </c>
      <c r="C9" s="18">
        <v>100301002</v>
      </c>
      <c r="D9" s="18">
        <v>2004</v>
      </c>
      <c r="E9" s="18" t="s">
        <v>55</v>
      </c>
      <c r="F9" s="18" t="s">
        <v>370</v>
      </c>
      <c r="G9" s="18">
        <v>1</v>
      </c>
      <c r="H9" s="19" t="s">
        <v>56</v>
      </c>
      <c r="I9" s="19">
        <v>1.5</v>
      </c>
      <c r="J9" s="19">
        <v>1</v>
      </c>
      <c r="K9" s="19" t="s">
        <v>57</v>
      </c>
      <c r="L9" s="18">
        <v>1.05</v>
      </c>
      <c r="M9" s="18">
        <v>1</v>
      </c>
      <c r="N9" s="18">
        <v>1</v>
      </c>
      <c r="O9" s="18">
        <v>1</v>
      </c>
      <c r="P9" s="18">
        <v>1</v>
      </c>
      <c r="Q9" s="18" t="s">
        <v>58</v>
      </c>
      <c r="R9" s="18">
        <v>1</v>
      </c>
      <c r="S9" s="18">
        <v>1</v>
      </c>
      <c r="T9" s="18">
        <v>1</v>
      </c>
      <c r="U9" s="18">
        <f>U8+0.3</f>
        <v>2.8</v>
      </c>
      <c r="V9" s="18">
        <v>1</v>
      </c>
    </row>
    <row r="10" spans="1:22" ht="16.5" customHeight="1" x14ac:dyDescent="0.3">
      <c r="A10" s="18" t="b">
        <v>1</v>
      </c>
      <c r="B10" s="18" t="s">
        <v>63</v>
      </c>
      <c r="C10" s="18">
        <v>100201003</v>
      </c>
      <c r="D10" s="18">
        <v>2005</v>
      </c>
      <c r="E10" s="18" t="s">
        <v>51</v>
      </c>
      <c r="F10" s="18" t="s">
        <v>368</v>
      </c>
      <c r="G10" s="18">
        <v>1</v>
      </c>
      <c r="H10" s="18" t="s">
        <v>64</v>
      </c>
      <c r="I10" s="18">
        <v>1</v>
      </c>
      <c r="J10" s="18">
        <v>1</v>
      </c>
      <c r="K10" s="18" t="s">
        <v>65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8">
        <v>1</v>
      </c>
      <c r="R10" s="18">
        <v>1</v>
      </c>
      <c r="S10" s="18">
        <v>1</v>
      </c>
      <c r="T10" s="18">
        <v>1</v>
      </c>
      <c r="U10" s="18" t="s">
        <v>58</v>
      </c>
      <c r="V10" s="18">
        <v>1</v>
      </c>
    </row>
    <row r="11" spans="1:22" ht="16.5" customHeight="1" x14ac:dyDescent="0.3">
      <c r="A11" s="18" t="b">
        <v>1</v>
      </c>
      <c r="B11" s="18" t="s">
        <v>66</v>
      </c>
      <c r="C11" s="18">
        <v>100301003</v>
      </c>
      <c r="D11" s="18">
        <v>2006</v>
      </c>
      <c r="E11" s="18" t="s">
        <v>55</v>
      </c>
      <c r="F11" s="18" t="s">
        <v>370</v>
      </c>
      <c r="G11" s="18">
        <v>1</v>
      </c>
      <c r="H11" s="19" t="s">
        <v>56</v>
      </c>
      <c r="I11" s="19">
        <v>1.5</v>
      </c>
      <c r="J11" s="19">
        <v>1</v>
      </c>
      <c r="K11" s="19" t="s">
        <v>57</v>
      </c>
      <c r="L11" s="18">
        <v>1.05</v>
      </c>
      <c r="M11" s="18">
        <v>1</v>
      </c>
      <c r="N11" s="18">
        <v>1</v>
      </c>
      <c r="O11" s="18">
        <v>1</v>
      </c>
      <c r="P11" s="18">
        <v>1</v>
      </c>
      <c r="Q11" s="18" t="s">
        <v>58</v>
      </c>
      <c r="R11" s="18">
        <v>1</v>
      </c>
      <c r="S11" s="18">
        <v>1</v>
      </c>
      <c r="T11" s="18">
        <v>1</v>
      </c>
      <c r="U11" s="18">
        <f>U10+0.3</f>
        <v>2.2999999999999998</v>
      </c>
      <c r="V11" s="18">
        <v>1</v>
      </c>
    </row>
    <row r="12" spans="1:22" ht="16.5" customHeight="1" x14ac:dyDescent="0.3">
      <c r="A12" s="18" t="b">
        <v>1</v>
      </c>
      <c r="B12" s="18" t="s">
        <v>67</v>
      </c>
      <c r="C12" s="18">
        <v>100201004</v>
      </c>
      <c r="D12" s="18">
        <v>2007</v>
      </c>
      <c r="E12" s="18" t="s">
        <v>51</v>
      </c>
      <c r="F12" s="18" t="s">
        <v>370</v>
      </c>
      <c r="G12" s="18">
        <v>1</v>
      </c>
      <c r="H12" s="18" t="s">
        <v>68</v>
      </c>
      <c r="I12" s="18">
        <v>1</v>
      </c>
      <c r="J12" s="18">
        <v>1</v>
      </c>
      <c r="K12" s="18" t="s">
        <v>69</v>
      </c>
      <c r="L12" s="18">
        <v>1</v>
      </c>
      <c r="M12" s="18">
        <v>1</v>
      </c>
      <c r="N12" s="18">
        <v>1</v>
      </c>
      <c r="O12" s="18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 t="s">
        <v>58</v>
      </c>
      <c r="V12" s="18">
        <v>1</v>
      </c>
    </row>
    <row r="13" spans="1:22" ht="16.5" customHeight="1" x14ac:dyDescent="0.3">
      <c r="A13" s="18" t="b">
        <v>1</v>
      </c>
      <c r="B13" s="18" t="s">
        <v>70</v>
      </c>
      <c r="C13" s="18">
        <v>100301004</v>
      </c>
      <c r="D13" s="18">
        <v>2008</v>
      </c>
      <c r="E13" s="18" t="s">
        <v>55</v>
      </c>
      <c r="F13" s="18" t="s">
        <v>370</v>
      </c>
      <c r="G13" s="18">
        <v>1</v>
      </c>
      <c r="H13" s="19" t="s">
        <v>56</v>
      </c>
      <c r="I13" s="19">
        <v>1.5</v>
      </c>
      <c r="J13" s="19">
        <v>1</v>
      </c>
      <c r="K13" s="19" t="s">
        <v>57</v>
      </c>
      <c r="L13" s="18">
        <v>1.05</v>
      </c>
      <c r="M13" s="18">
        <v>1</v>
      </c>
      <c r="N13" s="18">
        <v>1</v>
      </c>
      <c r="O13" s="18">
        <v>1</v>
      </c>
      <c r="P13" s="18">
        <v>1</v>
      </c>
      <c r="Q13" s="18" t="s">
        <v>58</v>
      </c>
      <c r="R13" s="18">
        <v>1</v>
      </c>
      <c r="S13" s="18">
        <v>1</v>
      </c>
      <c r="T13" s="18">
        <v>1</v>
      </c>
      <c r="U13" s="18">
        <f>U12+0.3</f>
        <v>2.2999999999999998</v>
      </c>
      <c r="V13" s="18">
        <v>1</v>
      </c>
    </row>
    <row r="14" spans="1:22" ht="16.5" customHeight="1" x14ac:dyDescent="0.3">
      <c r="A14" s="18" t="b">
        <v>1</v>
      </c>
      <c r="B14" s="18" t="s">
        <v>71</v>
      </c>
      <c r="C14" s="18">
        <v>100201005</v>
      </c>
      <c r="D14" s="18">
        <v>2009</v>
      </c>
      <c r="E14" s="18" t="s">
        <v>51</v>
      </c>
      <c r="F14" s="18" t="s">
        <v>370</v>
      </c>
      <c r="G14" s="18">
        <v>1</v>
      </c>
      <c r="H14" s="18" t="s">
        <v>68</v>
      </c>
      <c r="I14" s="18">
        <v>1</v>
      </c>
      <c r="J14" s="18">
        <v>1</v>
      </c>
      <c r="K14" s="18" t="s">
        <v>68</v>
      </c>
      <c r="L14" s="18">
        <v>1</v>
      </c>
      <c r="M14" s="18">
        <v>1</v>
      </c>
      <c r="N14" s="18">
        <v>1</v>
      </c>
      <c r="O14" s="18">
        <v>1</v>
      </c>
      <c r="P14" s="18">
        <v>1</v>
      </c>
      <c r="Q14" s="18">
        <v>1</v>
      </c>
      <c r="R14" s="18">
        <v>1</v>
      </c>
      <c r="S14" s="18">
        <v>1</v>
      </c>
      <c r="T14" s="18">
        <v>1</v>
      </c>
      <c r="U14" s="18" t="s">
        <v>58</v>
      </c>
      <c r="V14" s="18">
        <v>1</v>
      </c>
    </row>
    <row r="15" spans="1:22" ht="16.5" customHeight="1" x14ac:dyDescent="0.3">
      <c r="A15" s="18" t="b">
        <v>1</v>
      </c>
      <c r="B15" s="18" t="s">
        <v>72</v>
      </c>
      <c r="C15" s="18">
        <v>100301005</v>
      </c>
      <c r="D15" s="18">
        <v>2010</v>
      </c>
      <c r="E15" s="18" t="s">
        <v>55</v>
      </c>
      <c r="F15" s="18" t="s">
        <v>370</v>
      </c>
      <c r="G15" s="18">
        <v>1</v>
      </c>
      <c r="H15" s="19" t="s">
        <v>56</v>
      </c>
      <c r="I15" s="19">
        <v>1.5</v>
      </c>
      <c r="J15" s="19">
        <v>1</v>
      </c>
      <c r="K15" s="19" t="s">
        <v>57</v>
      </c>
      <c r="L15" s="18">
        <v>1.05</v>
      </c>
      <c r="M15" s="18">
        <v>1</v>
      </c>
      <c r="N15" s="18">
        <v>1</v>
      </c>
      <c r="O15" s="18">
        <v>1</v>
      </c>
      <c r="P15" s="18">
        <v>1</v>
      </c>
      <c r="Q15" s="18" t="s">
        <v>58</v>
      </c>
      <c r="R15" s="18">
        <v>1</v>
      </c>
      <c r="S15" s="18">
        <v>1</v>
      </c>
      <c r="T15" s="18">
        <v>1</v>
      </c>
      <c r="U15" s="18">
        <f>U14+0.3</f>
        <v>2.2999999999999998</v>
      </c>
      <c r="V15" s="18">
        <v>1</v>
      </c>
    </row>
    <row r="16" spans="1:22" ht="16.5" customHeight="1" x14ac:dyDescent="0.3">
      <c r="A16" s="18" t="b">
        <v>1</v>
      </c>
      <c r="B16" s="18" t="s">
        <v>73</v>
      </c>
      <c r="C16" s="18">
        <v>100201006</v>
      </c>
      <c r="D16" s="18">
        <v>2011</v>
      </c>
      <c r="E16" s="18" t="s">
        <v>51</v>
      </c>
      <c r="F16" s="18" t="s">
        <v>370</v>
      </c>
      <c r="G16" s="18">
        <v>1</v>
      </c>
      <c r="H16" s="18" t="s">
        <v>74</v>
      </c>
      <c r="I16" s="18">
        <v>1</v>
      </c>
      <c r="J16" s="18">
        <v>1</v>
      </c>
      <c r="K16" s="18" t="s">
        <v>75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8">
        <v>1</v>
      </c>
      <c r="R16" s="18">
        <v>1</v>
      </c>
      <c r="S16" s="18">
        <v>1</v>
      </c>
      <c r="T16" s="18">
        <v>1</v>
      </c>
      <c r="U16" s="18" t="s">
        <v>58</v>
      </c>
      <c r="V16" s="18">
        <v>1</v>
      </c>
    </row>
    <row r="17" spans="1:22" ht="16.5" customHeight="1" x14ac:dyDescent="0.3">
      <c r="A17" s="18" t="b">
        <v>1</v>
      </c>
      <c r="B17" s="18" t="s">
        <v>76</v>
      </c>
      <c r="C17" s="18">
        <v>100301006</v>
      </c>
      <c r="D17" s="18">
        <v>2012</v>
      </c>
      <c r="E17" s="18" t="s">
        <v>366</v>
      </c>
      <c r="F17" s="18" t="s">
        <v>370</v>
      </c>
      <c r="G17" s="18">
        <v>1</v>
      </c>
      <c r="H17" s="19" t="s">
        <v>56</v>
      </c>
      <c r="I17" s="19">
        <v>1.5</v>
      </c>
      <c r="J17" s="19">
        <v>1</v>
      </c>
      <c r="K17" s="19" t="s">
        <v>58</v>
      </c>
      <c r="L17" s="18">
        <v>1.05</v>
      </c>
      <c r="M17" s="18">
        <v>1</v>
      </c>
      <c r="N17" s="18">
        <v>1</v>
      </c>
      <c r="O17" s="18">
        <v>1</v>
      </c>
      <c r="P17" s="18">
        <v>1</v>
      </c>
      <c r="Q17" s="18" t="s">
        <v>78</v>
      </c>
      <c r="R17" s="18">
        <v>1</v>
      </c>
      <c r="S17" s="18">
        <v>1</v>
      </c>
      <c r="T17" s="18">
        <v>1</v>
      </c>
      <c r="U17" s="18">
        <f>U16+0.3</f>
        <v>2.2999999999999998</v>
      </c>
      <c r="V17" s="18">
        <v>1</v>
      </c>
    </row>
    <row r="18" spans="1:22" ht="16.5" customHeight="1" x14ac:dyDescent="0.3">
      <c r="A18" s="18" t="b">
        <v>1</v>
      </c>
      <c r="B18" s="18" t="s">
        <v>79</v>
      </c>
      <c r="C18" s="18">
        <v>100500001</v>
      </c>
      <c r="D18" s="18">
        <v>2013</v>
      </c>
      <c r="E18" s="18" t="s">
        <v>80</v>
      </c>
      <c r="F18" s="18" t="s">
        <v>368</v>
      </c>
      <c r="G18" s="18">
        <v>1</v>
      </c>
      <c r="H18" s="19" t="s">
        <v>81</v>
      </c>
      <c r="I18" s="19">
        <v>2</v>
      </c>
      <c r="J18" s="19">
        <v>1</v>
      </c>
      <c r="K18" s="19" t="s">
        <v>78</v>
      </c>
      <c r="L18" s="18">
        <v>1.1000000000000001</v>
      </c>
      <c r="M18" s="18">
        <v>1</v>
      </c>
      <c r="N18" s="18">
        <v>1</v>
      </c>
      <c r="O18" s="18">
        <v>1</v>
      </c>
      <c r="P18" s="18">
        <v>1</v>
      </c>
      <c r="Q18" s="18" t="s">
        <v>82</v>
      </c>
      <c r="R18" s="18">
        <v>1</v>
      </c>
      <c r="S18" s="18">
        <v>1</v>
      </c>
      <c r="T18" s="18">
        <v>1</v>
      </c>
      <c r="U18" s="18" t="s">
        <v>58</v>
      </c>
      <c r="V18" s="18">
        <v>1</v>
      </c>
    </row>
    <row r="19" spans="1:22" ht="16.5" customHeight="1" x14ac:dyDescent="0.3">
      <c r="A19" s="20" t="b">
        <v>1</v>
      </c>
      <c r="B19" s="20" t="s">
        <v>83</v>
      </c>
      <c r="C19" s="20">
        <v>100202001</v>
      </c>
      <c r="D19" s="20">
        <v>2014</v>
      </c>
      <c r="E19" s="20" t="s">
        <v>51</v>
      </c>
      <c r="F19" s="20" t="s">
        <v>367</v>
      </c>
      <c r="G19" s="20">
        <v>1</v>
      </c>
      <c r="H19" s="20" t="s">
        <v>52</v>
      </c>
      <c r="I19" s="20">
        <v>1</v>
      </c>
      <c r="J19" s="20">
        <v>1</v>
      </c>
      <c r="K19" s="20">
        <v>1</v>
      </c>
      <c r="L19" s="20">
        <v>1</v>
      </c>
      <c r="M19" s="20">
        <v>1</v>
      </c>
      <c r="N19" s="20">
        <v>1</v>
      </c>
      <c r="O19" s="20">
        <v>1</v>
      </c>
      <c r="P19" s="20">
        <v>1</v>
      </c>
      <c r="Q19" s="20" t="s">
        <v>52</v>
      </c>
      <c r="R19" s="20">
        <v>1</v>
      </c>
      <c r="S19" s="20">
        <v>1</v>
      </c>
      <c r="T19" s="20">
        <v>1</v>
      </c>
      <c r="U19" s="20" t="s">
        <v>78</v>
      </c>
      <c r="V19" s="20">
        <v>1</v>
      </c>
    </row>
    <row r="20" spans="1:22" ht="16.5" customHeight="1" x14ac:dyDescent="0.3">
      <c r="A20" s="20" t="b">
        <v>1</v>
      </c>
      <c r="B20" s="20" t="s">
        <v>84</v>
      </c>
      <c r="C20" s="20">
        <v>100302001</v>
      </c>
      <c r="D20" s="20">
        <v>2015</v>
      </c>
      <c r="E20" s="20" t="s">
        <v>55</v>
      </c>
      <c r="F20" s="20" t="s">
        <v>367</v>
      </c>
      <c r="G20" s="20">
        <v>1</v>
      </c>
      <c r="H20" s="19" t="s">
        <v>56</v>
      </c>
      <c r="I20" s="19">
        <v>1.5</v>
      </c>
      <c r="J20" s="19">
        <v>1</v>
      </c>
      <c r="K20" s="19" t="s">
        <v>57</v>
      </c>
      <c r="L20" s="20">
        <v>1.05</v>
      </c>
      <c r="M20" s="20">
        <v>1</v>
      </c>
      <c r="N20" s="20">
        <v>1</v>
      </c>
      <c r="O20" s="20">
        <v>1</v>
      </c>
      <c r="P20" s="20">
        <v>1</v>
      </c>
      <c r="Q20" s="20" t="s">
        <v>58</v>
      </c>
      <c r="R20" s="20">
        <v>1</v>
      </c>
      <c r="S20" s="20">
        <v>1</v>
      </c>
      <c r="T20" s="20">
        <v>1</v>
      </c>
      <c r="U20" s="20">
        <f>U19+0.3</f>
        <v>3.3</v>
      </c>
      <c r="V20" s="20">
        <v>1</v>
      </c>
    </row>
    <row r="21" spans="1:22" ht="16.5" customHeight="1" x14ac:dyDescent="0.3">
      <c r="A21" s="20" t="b">
        <v>1</v>
      </c>
      <c r="B21" s="20" t="s">
        <v>85</v>
      </c>
      <c r="C21" s="20">
        <v>100202002</v>
      </c>
      <c r="D21" s="20">
        <v>2016</v>
      </c>
      <c r="E21" s="20" t="s">
        <v>51</v>
      </c>
      <c r="F21" s="20" t="s">
        <v>369</v>
      </c>
      <c r="G21" s="20">
        <v>1</v>
      </c>
      <c r="H21" s="20" t="s">
        <v>86</v>
      </c>
      <c r="I21" s="20">
        <v>1</v>
      </c>
      <c r="J21" s="20">
        <v>1</v>
      </c>
      <c r="K21" s="20" t="s">
        <v>61</v>
      </c>
      <c r="L21" s="20">
        <v>1</v>
      </c>
      <c r="M21" s="20">
        <v>1</v>
      </c>
      <c r="N21" s="20">
        <v>1</v>
      </c>
      <c r="O21" s="20">
        <v>1</v>
      </c>
      <c r="P21" s="20">
        <v>1</v>
      </c>
      <c r="Q21" s="20" t="s">
        <v>52</v>
      </c>
      <c r="R21" s="20">
        <v>1</v>
      </c>
      <c r="S21" s="20">
        <v>1</v>
      </c>
      <c r="T21" s="20">
        <v>1</v>
      </c>
      <c r="U21" s="20" t="s">
        <v>58</v>
      </c>
      <c r="V21" s="20">
        <v>1</v>
      </c>
    </row>
    <row r="22" spans="1:22" ht="16.5" customHeight="1" x14ac:dyDescent="0.3">
      <c r="A22" s="20" t="b">
        <v>1</v>
      </c>
      <c r="B22" s="20" t="s">
        <v>87</v>
      </c>
      <c r="C22" s="20">
        <v>100302002</v>
      </c>
      <c r="D22" s="20">
        <v>2017</v>
      </c>
      <c r="E22" s="20" t="s">
        <v>55</v>
      </c>
      <c r="F22" s="20" t="s">
        <v>369</v>
      </c>
      <c r="G22" s="20">
        <v>1</v>
      </c>
      <c r="H22" s="19" t="s">
        <v>56</v>
      </c>
      <c r="I22" s="19">
        <v>1.5</v>
      </c>
      <c r="J22" s="19">
        <v>1</v>
      </c>
      <c r="K22" s="19" t="s">
        <v>57</v>
      </c>
      <c r="L22" s="20">
        <v>1.05</v>
      </c>
      <c r="M22" s="20">
        <v>1</v>
      </c>
      <c r="N22" s="20">
        <v>1</v>
      </c>
      <c r="O22" s="20">
        <v>1</v>
      </c>
      <c r="P22" s="20">
        <v>1</v>
      </c>
      <c r="Q22" s="20" t="s">
        <v>58</v>
      </c>
      <c r="R22" s="20">
        <v>1</v>
      </c>
      <c r="S22" s="20">
        <v>1</v>
      </c>
      <c r="T22" s="20">
        <v>1</v>
      </c>
      <c r="U22" s="20">
        <f>U21+0.3</f>
        <v>2.2999999999999998</v>
      </c>
      <c r="V22" s="20">
        <v>1</v>
      </c>
    </row>
    <row r="23" spans="1:22" ht="16.5" customHeight="1" x14ac:dyDescent="0.3">
      <c r="A23" s="20" t="b">
        <v>1</v>
      </c>
      <c r="B23" s="20" t="s">
        <v>88</v>
      </c>
      <c r="C23" s="20">
        <v>100202003</v>
      </c>
      <c r="D23" s="20">
        <v>2018</v>
      </c>
      <c r="E23" s="20" t="s">
        <v>51</v>
      </c>
      <c r="F23" s="20" t="s">
        <v>369</v>
      </c>
      <c r="G23" s="20">
        <v>1</v>
      </c>
      <c r="H23" s="20" t="s">
        <v>68</v>
      </c>
      <c r="I23" s="20">
        <v>1</v>
      </c>
      <c r="J23" s="20">
        <v>1</v>
      </c>
      <c r="K23" s="20" t="s">
        <v>75</v>
      </c>
      <c r="L23" s="20">
        <v>1</v>
      </c>
      <c r="M23" s="20">
        <v>1</v>
      </c>
      <c r="N23" s="20">
        <v>1</v>
      </c>
      <c r="O23" s="20">
        <v>1</v>
      </c>
      <c r="P23" s="20">
        <v>1</v>
      </c>
      <c r="Q23" s="20" t="s">
        <v>52</v>
      </c>
      <c r="R23" s="20">
        <v>1</v>
      </c>
      <c r="S23" s="20">
        <v>1</v>
      </c>
      <c r="T23" s="20">
        <v>1</v>
      </c>
      <c r="U23" s="20" t="s">
        <v>58</v>
      </c>
      <c r="V23" s="20">
        <v>1</v>
      </c>
    </row>
    <row r="24" spans="1:22" ht="16.5" customHeight="1" x14ac:dyDescent="0.3">
      <c r="A24" s="20" t="b">
        <v>1</v>
      </c>
      <c r="B24" s="20" t="s">
        <v>89</v>
      </c>
      <c r="C24" s="20">
        <v>100302003</v>
      </c>
      <c r="D24" s="20">
        <v>2019</v>
      </c>
      <c r="E24" s="20" t="s">
        <v>55</v>
      </c>
      <c r="F24" s="20" t="s">
        <v>369</v>
      </c>
      <c r="G24" s="20">
        <v>1</v>
      </c>
      <c r="H24" s="19" t="s">
        <v>56</v>
      </c>
      <c r="I24" s="19">
        <v>1.5</v>
      </c>
      <c r="J24" s="19">
        <v>1</v>
      </c>
      <c r="K24" s="19" t="s">
        <v>57</v>
      </c>
      <c r="L24" s="20">
        <v>1.05</v>
      </c>
      <c r="M24" s="20">
        <v>1</v>
      </c>
      <c r="N24" s="20">
        <v>1</v>
      </c>
      <c r="O24" s="20">
        <v>1</v>
      </c>
      <c r="P24" s="20">
        <v>1</v>
      </c>
      <c r="Q24" s="20" t="s">
        <v>58</v>
      </c>
      <c r="R24" s="20">
        <v>1</v>
      </c>
      <c r="S24" s="20">
        <v>1</v>
      </c>
      <c r="T24" s="20">
        <v>1</v>
      </c>
      <c r="U24" s="20">
        <f>U23+0.3</f>
        <v>2.2999999999999998</v>
      </c>
      <c r="V24" s="20">
        <v>1</v>
      </c>
    </row>
    <row r="25" spans="1:22" ht="16.5" customHeight="1" x14ac:dyDescent="0.3">
      <c r="A25" s="20" t="b">
        <v>1</v>
      </c>
      <c r="B25" s="20" t="s">
        <v>90</v>
      </c>
      <c r="C25" s="20">
        <v>100202004</v>
      </c>
      <c r="D25" s="20">
        <v>2020</v>
      </c>
      <c r="E25" s="20" t="s">
        <v>51</v>
      </c>
      <c r="F25" s="20" t="s">
        <v>367</v>
      </c>
      <c r="G25" s="20">
        <v>1</v>
      </c>
      <c r="H25" s="20" t="s">
        <v>61</v>
      </c>
      <c r="I25" s="20">
        <v>1</v>
      </c>
      <c r="J25" s="20">
        <v>1</v>
      </c>
      <c r="K25" s="20" t="s">
        <v>60</v>
      </c>
      <c r="L25" s="20">
        <v>1</v>
      </c>
      <c r="M25" s="20">
        <v>1</v>
      </c>
      <c r="N25" s="20">
        <v>1</v>
      </c>
      <c r="O25" s="20">
        <v>1</v>
      </c>
      <c r="P25" s="20">
        <v>1</v>
      </c>
      <c r="Q25" s="20" t="s">
        <v>52</v>
      </c>
      <c r="R25" s="20">
        <v>1</v>
      </c>
      <c r="S25" s="20">
        <v>1</v>
      </c>
      <c r="T25" s="20">
        <v>1</v>
      </c>
      <c r="U25" s="20" t="s">
        <v>58</v>
      </c>
      <c r="V25" s="20">
        <v>1</v>
      </c>
    </row>
    <row r="26" spans="1:22" ht="16.5" customHeight="1" x14ac:dyDescent="0.3">
      <c r="A26" s="20" t="b">
        <v>1</v>
      </c>
      <c r="B26" s="20" t="s">
        <v>91</v>
      </c>
      <c r="C26" s="20">
        <v>100302004</v>
      </c>
      <c r="D26" s="20">
        <v>2021</v>
      </c>
      <c r="E26" s="20" t="s">
        <v>55</v>
      </c>
      <c r="F26" s="20" t="s">
        <v>367</v>
      </c>
      <c r="G26" s="20">
        <v>1</v>
      </c>
      <c r="H26" s="19" t="s">
        <v>56</v>
      </c>
      <c r="I26" s="19">
        <v>1.5</v>
      </c>
      <c r="J26" s="19">
        <v>1</v>
      </c>
      <c r="K26" s="19" t="s">
        <v>57</v>
      </c>
      <c r="L26" s="20">
        <v>1.05</v>
      </c>
      <c r="M26" s="20">
        <v>1</v>
      </c>
      <c r="N26" s="20">
        <v>1</v>
      </c>
      <c r="O26" s="20">
        <v>1</v>
      </c>
      <c r="P26" s="20">
        <v>1</v>
      </c>
      <c r="Q26" s="20" t="s">
        <v>58</v>
      </c>
      <c r="R26" s="20">
        <v>1</v>
      </c>
      <c r="S26" s="20">
        <v>1</v>
      </c>
      <c r="T26" s="20">
        <v>1</v>
      </c>
      <c r="U26" s="20">
        <f>U25+0.3</f>
        <v>2.2999999999999998</v>
      </c>
      <c r="V26" s="20">
        <v>1</v>
      </c>
    </row>
    <row r="27" spans="1:22" ht="16.5" customHeight="1" x14ac:dyDescent="0.3">
      <c r="A27" s="20" t="b">
        <v>1</v>
      </c>
      <c r="B27" s="20" t="s">
        <v>92</v>
      </c>
      <c r="C27" s="20">
        <v>100202005</v>
      </c>
      <c r="D27" s="20">
        <v>2022</v>
      </c>
      <c r="E27" s="20" t="s">
        <v>51</v>
      </c>
      <c r="F27" s="20" t="s">
        <v>369</v>
      </c>
      <c r="G27" s="20">
        <v>1</v>
      </c>
      <c r="H27" s="20" t="s">
        <v>64</v>
      </c>
      <c r="I27" s="20">
        <v>1</v>
      </c>
      <c r="J27" s="20">
        <v>1</v>
      </c>
      <c r="K27" s="20" t="s">
        <v>86</v>
      </c>
      <c r="L27" s="20">
        <v>1</v>
      </c>
      <c r="M27" s="20">
        <v>1</v>
      </c>
      <c r="N27" s="20">
        <v>1</v>
      </c>
      <c r="O27" s="20">
        <v>1</v>
      </c>
      <c r="P27" s="20">
        <v>1</v>
      </c>
      <c r="Q27" s="20" t="s">
        <v>52</v>
      </c>
      <c r="R27" s="20">
        <v>1</v>
      </c>
      <c r="S27" s="20">
        <v>1</v>
      </c>
      <c r="T27" s="20">
        <v>1</v>
      </c>
      <c r="U27" s="20" t="s">
        <v>93</v>
      </c>
      <c r="V27" s="20">
        <v>1</v>
      </c>
    </row>
    <row r="28" spans="1:22" ht="16.5" customHeight="1" x14ac:dyDescent="0.3">
      <c r="A28" s="20" t="b">
        <v>1</v>
      </c>
      <c r="B28" s="20" t="s">
        <v>94</v>
      </c>
      <c r="C28" s="20">
        <v>100302005</v>
      </c>
      <c r="D28" s="20">
        <v>2023</v>
      </c>
      <c r="E28" s="20" t="s">
        <v>55</v>
      </c>
      <c r="F28" s="20" t="s">
        <v>369</v>
      </c>
      <c r="G28" s="20">
        <v>1</v>
      </c>
      <c r="H28" s="19" t="s">
        <v>56</v>
      </c>
      <c r="I28" s="19">
        <v>1.5</v>
      </c>
      <c r="J28" s="19">
        <v>1</v>
      </c>
      <c r="K28" s="19" t="s">
        <v>57</v>
      </c>
      <c r="L28" s="20">
        <v>1</v>
      </c>
      <c r="M28" s="20">
        <v>1</v>
      </c>
      <c r="N28" s="20">
        <v>1</v>
      </c>
      <c r="O28" s="20">
        <v>1</v>
      </c>
      <c r="P28" s="20">
        <v>1</v>
      </c>
      <c r="Q28" s="20" t="s">
        <v>58</v>
      </c>
      <c r="R28" s="20">
        <v>1</v>
      </c>
      <c r="S28" s="20">
        <v>1</v>
      </c>
      <c r="T28" s="20">
        <v>1</v>
      </c>
      <c r="U28" s="20">
        <f>U27+0.3</f>
        <v>2.5</v>
      </c>
      <c r="V28" s="20">
        <v>1</v>
      </c>
    </row>
    <row r="29" spans="1:22" ht="16.5" customHeight="1" x14ac:dyDescent="0.3">
      <c r="A29" s="20" t="b">
        <v>1</v>
      </c>
      <c r="B29" s="20" t="s">
        <v>95</v>
      </c>
      <c r="C29" s="20">
        <v>100402005</v>
      </c>
      <c r="D29" s="20">
        <v>2024</v>
      </c>
      <c r="E29" s="20" t="s">
        <v>77</v>
      </c>
      <c r="F29" s="20" t="s">
        <v>367</v>
      </c>
      <c r="G29" s="20">
        <v>1</v>
      </c>
      <c r="H29" s="19" t="s">
        <v>56</v>
      </c>
      <c r="I29" s="19">
        <v>1.5</v>
      </c>
      <c r="J29" s="19">
        <v>1</v>
      </c>
      <c r="K29" s="19" t="s">
        <v>58</v>
      </c>
      <c r="L29" s="20">
        <v>1.1000000000000001</v>
      </c>
      <c r="M29" s="20">
        <v>1</v>
      </c>
      <c r="N29" s="20">
        <v>1</v>
      </c>
      <c r="O29" s="20">
        <v>1</v>
      </c>
      <c r="P29" s="20">
        <v>1</v>
      </c>
      <c r="Q29" s="20" t="s">
        <v>78</v>
      </c>
      <c r="R29" s="20">
        <v>1</v>
      </c>
      <c r="S29" s="20">
        <v>1</v>
      </c>
      <c r="T29" s="20">
        <v>1</v>
      </c>
      <c r="U29" s="20" t="s">
        <v>96</v>
      </c>
      <c r="V29" s="20">
        <v>1</v>
      </c>
    </row>
    <row r="30" spans="1:22" ht="16.5" customHeight="1" x14ac:dyDescent="0.3">
      <c r="A30" s="20" t="b">
        <v>1</v>
      </c>
      <c r="B30" s="20" t="s">
        <v>97</v>
      </c>
      <c r="C30" s="20">
        <v>100502006</v>
      </c>
      <c r="D30" s="20">
        <v>2025</v>
      </c>
      <c r="E30" s="20" t="s">
        <v>80</v>
      </c>
      <c r="F30" s="20" t="s">
        <v>367</v>
      </c>
      <c r="G30" s="20">
        <v>1</v>
      </c>
      <c r="H30" s="19" t="s">
        <v>81</v>
      </c>
      <c r="I30" s="19">
        <v>2</v>
      </c>
      <c r="J30" s="19">
        <v>1</v>
      </c>
      <c r="K30" s="19" t="s">
        <v>78</v>
      </c>
      <c r="L30" s="20">
        <v>1.1000000000000001</v>
      </c>
      <c r="M30" s="20">
        <v>1</v>
      </c>
      <c r="N30" s="20">
        <v>1</v>
      </c>
      <c r="O30" s="20">
        <v>1</v>
      </c>
      <c r="P30" s="20">
        <v>1</v>
      </c>
      <c r="Q30" s="20" t="s">
        <v>82</v>
      </c>
      <c r="R30" s="20">
        <v>1</v>
      </c>
      <c r="S30" s="20">
        <v>1</v>
      </c>
      <c r="T30" s="20">
        <v>1</v>
      </c>
      <c r="U30" s="20" t="s">
        <v>58</v>
      </c>
      <c r="V30" s="20">
        <v>1</v>
      </c>
    </row>
    <row r="31" spans="1:22" ht="16.5" customHeight="1" x14ac:dyDescent="0.3">
      <c r="A31" s="18" t="b">
        <v>1</v>
      </c>
      <c r="B31" s="18" t="s">
        <v>98</v>
      </c>
      <c r="C31" s="18">
        <v>100203001</v>
      </c>
      <c r="D31" s="18">
        <v>2026</v>
      </c>
      <c r="E31" s="18" t="s">
        <v>51</v>
      </c>
      <c r="F31" s="18" t="s">
        <v>368</v>
      </c>
      <c r="G31" s="18">
        <v>1</v>
      </c>
      <c r="H31" s="18" t="s">
        <v>52</v>
      </c>
      <c r="I31" s="18">
        <v>1</v>
      </c>
      <c r="J31" s="18">
        <v>1</v>
      </c>
      <c r="K31" s="18" t="s">
        <v>52</v>
      </c>
      <c r="L31" s="18">
        <v>1</v>
      </c>
      <c r="M31" s="18">
        <v>1</v>
      </c>
      <c r="N31" s="18">
        <v>1</v>
      </c>
      <c r="O31" s="18">
        <v>1</v>
      </c>
      <c r="P31" s="18">
        <v>1</v>
      </c>
      <c r="Q31" s="18">
        <v>1</v>
      </c>
      <c r="R31" s="18">
        <v>1</v>
      </c>
      <c r="S31" s="18">
        <v>1</v>
      </c>
      <c r="T31" s="18">
        <v>1</v>
      </c>
      <c r="U31" s="18" t="s">
        <v>64</v>
      </c>
      <c r="V31" s="18">
        <v>1</v>
      </c>
    </row>
    <row r="32" spans="1:22" ht="16.5" customHeight="1" x14ac:dyDescent="0.3">
      <c r="A32" s="18" t="b">
        <v>1</v>
      </c>
      <c r="B32" s="18" t="s">
        <v>99</v>
      </c>
      <c r="C32" s="18">
        <v>100303001</v>
      </c>
      <c r="D32" s="18">
        <v>2027</v>
      </c>
      <c r="E32" s="18" t="s">
        <v>55</v>
      </c>
      <c r="F32" s="18" t="s">
        <v>368</v>
      </c>
      <c r="G32" s="18">
        <v>1</v>
      </c>
      <c r="H32" s="19" t="s">
        <v>56</v>
      </c>
      <c r="I32" s="19">
        <v>1.5</v>
      </c>
      <c r="J32" s="19">
        <v>1</v>
      </c>
      <c r="K32" s="19" t="s">
        <v>57</v>
      </c>
      <c r="L32" s="18">
        <v>1.05</v>
      </c>
      <c r="M32" s="18">
        <v>1</v>
      </c>
      <c r="N32" s="18">
        <v>1</v>
      </c>
      <c r="O32" s="18">
        <v>1</v>
      </c>
      <c r="P32" s="18">
        <v>1</v>
      </c>
      <c r="Q32" s="18" t="s">
        <v>58</v>
      </c>
      <c r="R32" s="18">
        <v>1</v>
      </c>
      <c r="S32" s="18">
        <v>1</v>
      </c>
      <c r="T32" s="18">
        <v>1</v>
      </c>
      <c r="U32" s="18">
        <f>U31+0.3</f>
        <v>1.6</v>
      </c>
      <c r="V32" s="18">
        <v>1</v>
      </c>
    </row>
    <row r="33" spans="1:22" ht="16.5" customHeight="1" x14ac:dyDescent="0.3">
      <c r="A33" s="18" t="b">
        <v>1</v>
      </c>
      <c r="B33" s="18" t="s">
        <v>100</v>
      </c>
      <c r="C33" s="18">
        <v>100203002</v>
      </c>
      <c r="D33" s="18">
        <v>2028</v>
      </c>
      <c r="E33" s="18" t="s">
        <v>51</v>
      </c>
      <c r="F33" s="18" t="s">
        <v>370</v>
      </c>
      <c r="G33" s="18">
        <v>1</v>
      </c>
      <c r="H33" s="18" t="s">
        <v>60</v>
      </c>
      <c r="I33" s="18">
        <v>1</v>
      </c>
      <c r="J33" s="18">
        <v>1</v>
      </c>
      <c r="K33" s="18" t="s">
        <v>75</v>
      </c>
      <c r="L33" s="18">
        <v>1</v>
      </c>
      <c r="M33" s="18">
        <v>1</v>
      </c>
      <c r="N33" s="18">
        <v>1</v>
      </c>
      <c r="O33" s="18">
        <v>1</v>
      </c>
      <c r="P33" s="18">
        <v>1</v>
      </c>
      <c r="Q33" s="18">
        <v>1</v>
      </c>
      <c r="R33" s="18">
        <v>1</v>
      </c>
      <c r="S33" s="18">
        <v>1</v>
      </c>
      <c r="T33" s="18">
        <v>1</v>
      </c>
      <c r="U33" s="18" t="s">
        <v>61</v>
      </c>
      <c r="V33" s="18">
        <v>1</v>
      </c>
    </row>
    <row r="34" spans="1:22" ht="16.5" customHeight="1" x14ac:dyDescent="0.3">
      <c r="A34" s="18" t="b">
        <v>1</v>
      </c>
      <c r="B34" s="18" t="s">
        <v>101</v>
      </c>
      <c r="C34" s="18">
        <v>100303002</v>
      </c>
      <c r="D34" s="18">
        <v>2029</v>
      </c>
      <c r="E34" s="18" t="s">
        <v>55</v>
      </c>
      <c r="F34" s="18" t="s">
        <v>370</v>
      </c>
      <c r="G34" s="18">
        <v>1</v>
      </c>
      <c r="H34" s="19" t="s">
        <v>56</v>
      </c>
      <c r="I34" s="19">
        <v>1.5</v>
      </c>
      <c r="J34" s="19">
        <v>1</v>
      </c>
      <c r="K34" s="19" t="s">
        <v>57</v>
      </c>
      <c r="L34" s="18">
        <v>1.05</v>
      </c>
      <c r="M34" s="18">
        <v>1</v>
      </c>
      <c r="N34" s="18">
        <v>1</v>
      </c>
      <c r="O34" s="18">
        <v>1</v>
      </c>
      <c r="P34" s="18">
        <v>1</v>
      </c>
      <c r="Q34" s="18" t="s">
        <v>58</v>
      </c>
      <c r="R34" s="18">
        <v>1</v>
      </c>
      <c r="S34" s="18">
        <v>1</v>
      </c>
      <c r="T34" s="18">
        <v>1</v>
      </c>
      <c r="U34" s="18">
        <f>U33+0.3</f>
        <v>1.4000000000000001</v>
      </c>
      <c r="V34" s="18">
        <v>1</v>
      </c>
    </row>
    <row r="35" spans="1:22" ht="16.5" customHeight="1" x14ac:dyDescent="0.3">
      <c r="A35" s="18" t="b">
        <v>1</v>
      </c>
      <c r="B35" s="18" t="s">
        <v>102</v>
      </c>
      <c r="C35" s="18">
        <v>100203003</v>
      </c>
      <c r="D35" s="18">
        <v>2030</v>
      </c>
      <c r="E35" s="18" t="s">
        <v>51</v>
      </c>
      <c r="F35" s="18" t="s">
        <v>368</v>
      </c>
      <c r="G35" s="18">
        <v>1</v>
      </c>
      <c r="H35" s="18" t="s">
        <v>68</v>
      </c>
      <c r="I35" s="18">
        <v>1</v>
      </c>
      <c r="J35" s="18">
        <v>1</v>
      </c>
      <c r="K35" s="18" t="s">
        <v>103</v>
      </c>
      <c r="L35" s="18">
        <v>1</v>
      </c>
      <c r="M35" s="18">
        <v>1</v>
      </c>
      <c r="N35" s="18">
        <v>1</v>
      </c>
      <c r="O35" s="18">
        <v>1</v>
      </c>
      <c r="P35" s="18">
        <v>1</v>
      </c>
      <c r="Q35" s="18">
        <v>1</v>
      </c>
      <c r="R35" s="18">
        <v>1</v>
      </c>
      <c r="S35" s="18">
        <v>1</v>
      </c>
      <c r="T35" s="18">
        <v>1</v>
      </c>
      <c r="U35" s="18" t="s">
        <v>104</v>
      </c>
      <c r="V35" s="18">
        <v>1</v>
      </c>
    </row>
    <row r="36" spans="1:22" ht="16.5" customHeight="1" x14ac:dyDescent="0.3">
      <c r="A36" s="18" t="b">
        <v>1</v>
      </c>
      <c r="B36" s="18" t="s">
        <v>105</v>
      </c>
      <c r="C36" s="18">
        <v>100303003</v>
      </c>
      <c r="D36" s="18">
        <v>2034</v>
      </c>
      <c r="E36" s="18" t="s">
        <v>55</v>
      </c>
      <c r="F36" s="18" t="s">
        <v>368</v>
      </c>
      <c r="G36" s="18">
        <v>1</v>
      </c>
      <c r="H36" s="19" t="s">
        <v>56</v>
      </c>
      <c r="I36" s="19">
        <v>1.5</v>
      </c>
      <c r="J36" s="19">
        <v>1</v>
      </c>
      <c r="K36" s="19" t="s">
        <v>57</v>
      </c>
      <c r="L36" s="18">
        <v>1.05</v>
      </c>
      <c r="M36" s="18">
        <v>1</v>
      </c>
      <c r="N36" s="18">
        <v>1</v>
      </c>
      <c r="O36" s="18">
        <v>1</v>
      </c>
      <c r="P36" s="18">
        <v>1</v>
      </c>
      <c r="Q36" s="18" t="s">
        <v>58</v>
      </c>
      <c r="R36" s="18">
        <v>1</v>
      </c>
      <c r="S36" s="18">
        <v>1</v>
      </c>
      <c r="T36" s="18">
        <v>1</v>
      </c>
      <c r="U36" s="18">
        <f>U35+0.3</f>
        <v>2.4</v>
      </c>
      <c r="V36" s="18">
        <v>1</v>
      </c>
    </row>
    <row r="37" spans="1:22" ht="16.5" customHeight="1" x14ac:dyDescent="0.3">
      <c r="A37" s="18" t="b">
        <v>1</v>
      </c>
      <c r="B37" s="18" t="s">
        <v>106</v>
      </c>
      <c r="C37" s="18">
        <v>100203004</v>
      </c>
      <c r="D37" s="18">
        <v>2031</v>
      </c>
      <c r="E37" s="18" t="s">
        <v>51</v>
      </c>
      <c r="F37" s="18" t="s">
        <v>370</v>
      </c>
      <c r="G37" s="18">
        <v>1</v>
      </c>
      <c r="H37" s="18" t="s">
        <v>86</v>
      </c>
      <c r="I37" s="18">
        <v>1</v>
      </c>
      <c r="J37" s="18">
        <v>1</v>
      </c>
      <c r="K37" s="18" t="s">
        <v>75</v>
      </c>
      <c r="L37" s="18">
        <v>1</v>
      </c>
      <c r="M37" s="18">
        <v>1</v>
      </c>
      <c r="N37" s="18">
        <v>1</v>
      </c>
      <c r="O37" s="18">
        <v>1</v>
      </c>
      <c r="P37" s="18">
        <v>1</v>
      </c>
      <c r="Q37" s="18">
        <v>1</v>
      </c>
      <c r="R37" s="18">
        <v>1</v>
      </c>
      <c r="S37" s="18">
        <v>1</v>
      </c>
      <c r="T37" s="18">
        <v>1</v>
      </c>
      <c r="U37" s="18" t="s">
        <v>58</v>
      </c>
      <c r="V37" s="18">
        <v>1</v>
      </c>
    </row>
    <row r="38" spans="1:22" ht="16.5" customHeight="1" x14ac:dyDescent="0.3">
      <c r="A38" s="18" t="b">
        <v>1</v>
      </c>
      <c r="B38" s="18" t="s">
        <v>107</v>
      </c>
      <c r="C38" s="18">
        <v>100303004</v>
      </c>
      <c r="D38" s="18">
        <v>2035</v>
      </c>
      <c r="E38" s="18" t="s">
        <v>55</v>
      </c>
      <c r="F38" s="18" t="s">
        <v>370</v>
      </c>
      <c r="G38" s="18">
        <v>1</v>
      </c>
      <c r="H38" s="19" t="s">
        <v>56</v>
      </c>
      <c r="I38" s="19">
        <v>1.5</v>
      </c>
      <c r="J38" s="19">
        <v>1</v>
      </c>
      <c r="K38" s="19" t="s">
        <v>57</v>
      </c>
      <c r="L38" s="18">
        <v>1.05</v>
      </c>
      <c r="M38" s="18">
        <v>1</v>
      </c>
      <c r="N38" s="18">
        <v>1</v>
      </c>
      <c r="O38" s="18">
        <v>1</v>
      </c>
      <c r="P38" s="18">
        <v>1</v>
      </c>
      <c r="Q38" s="18" t="s">
        <v>58</v>
      </c>
      <c r="R38" s="18">
        <v>1</v>
      </c>
      <c r="S38" s="18">
        <v>1</v>
      </c>
      <c r="T38" s="18">
        <v>1</v>
      </c>
      <c r="U38" s="18">
        <f>U37+0.3</f>
        <v>2.2999999999999998</v>
      </c>
      <c r="V38" s="18">
        <v>1</v>
      </c>
    </row>
    <row r="39" spans="1:22" ht="16.5" customHeight="1" x14ac:dyDescent="0.3">
      <c r="A39" s="18" t="b">
        <v>1</v>
      </c>
      <c r="B39" s="18" t="s">
        <v>108</v>
      </c>
      <c r="C39" s="18">
        <v>100203005</v>
      </c>
      <c r="D39" s="18">
        <v>2032</v>
      </c>
      <c r="E39" s="18" t="s">
        <v>51</v>
      </c>
      <c r="F39" s="18" t="s">
        <v>370</v>
      </c>
      <c r="G39" s="18">
        <v>1</v>
      </c>
      <c r="H39" s="18" t="s">
        <v>52</v>
      </c>
      <c r="I39" s="18">
        <v>1</v>
      </c>
      <c r="J39" s="18">
        <v>1</v>
      </c>
      <c r="K39" s="18" t="s">
        <v>109</v>
      </c>
      <c r="L39" s="18">
        <v>1</v>
      </c>
      <c r="M39" s="18">
        <v>1</v>
      </c>
      <c r="N39" s="18">
        <v>1</v>
      </c>
      <c r="O39" s="18">
        <v>1</v>
      </c>
      <c r="P39" s="18">
        <v>1</v>
      </c>
      <c r="Q39" s="18">
        <v>1</v>
      </c>
      <c r="R39" s="18">
        <v>1</v>
      </c>
      <c r="S39" s="18">
        <v>1</v>
      </c>
      <c r="T39" s="18">
        <v>1</v>
      </c>
      <c r="U39" s="18" t="s">
        <v>52</v>
      </c>
      <c r="V39" s="18">
        <v>1</v>
      </c>
    </row>
    <row r="40" spans="1:22" ht="16.5" customHeight="1" x14ac:dyDescent="0.3">
      <c r="A40" s="18" t="b">
        <v>1</v>
      </c>
      <c r="B40" s="18" t="s">
        <v>110</v>
      </c>
      <c r="C40" s="18">
        <v>100303005</v>
      </c>
      <c r="D40" s="18">
        <v>2033</v>
      </c>
      <c r="E40" s="18" t="s">
        <v>55</v>
      </c>
      <c r="F40" s="18" t="s">
        <v>370</v>
      </c>
      <c r="G40" s="18">
        <v>1</v>
      </c>
      <c r="H40" s="19" t="s">
        <v>56</v>
      </c>
      <c r="I40" s="19">
        <v>1.5</v>
      </c>
      <c r="J40" s="19">
        <v>1</v>
      </c>
      <c r="K40" s="19" t="s">
        <v>57</v>
      </c>
      <c r="L40" s="18">
        <v>1.05</v>
      </c>
      <c r="M40" s="18">
        <v>1</v>
      </c>
      <c r="N40" s="18">
        <v>1</v>
      </c>
      <c r="O40" s="18">
        <v>1</v>
      </c>
      <c r="P40" s="18">
        <v>1</v>
      </c>
      <c r="Q40" s="18" t="s">
        <v>58</v>
      </c>
      <c r="R40" s="18">
        <v>1</v>
      </c>
      <c r="S40" s="18">
        <v>1</v>
      </c>
      <c r="T40" s="18">
        <v>1</v>
      </c>
      <c r="U40" s="18">
        <f>U39+0.3</f>
        <v>1.3</v>
      </c>
      <c r="V40" s="18">
        <v>1</v>
      </c>
    </row>
    <row r="41" spans="1:22" ht="16.5" customHeight="1" x14ac:dyDescent="0.3">
      <c r="A41" s="18" t="b">
        <v>1</v>
      </c>
      <c r="B41" s="18" t="s">
        <v>111</v>
      </c>
      <c r="C41" s="18">
        <v>100203006</v>
      </c>
      <c r="D41" s="18">
        <v>2036</v>
      </c>
      <c r="E41" s="18" t="s">
        <v>51</v>
      </c>
      <c r="F41" s="18" t="s">
        <v>370</v>
      </c>
      <c r="G41" s="18">
        <v>1</v>
      </c>
      <c r="H41" s="18" t="s">
        <v>68</v>
      </c>
      <c r="I41" s="18">
        <v>1</v>
      </c>
      <c r="J41" s="18">
        <v>1</v>
      </c>
      <c r="K41" s="18" t="s">
        <v>68</v>
      </c>
      <c r="L41" s="18">
        <v>1</v>
      </c>
      <c r="M41" s="18">
        <v>1</v>
      </c>
      <c r="N41" s="18">
        <v>1</v>
      </c>
      <c r="O41" s="18">
        <v>1</v>
      </c>
      <c r="P41" s="18">
        <v>1</v>
      </c>
      <c r="Q41" s="18">
        <v>1</v>
      </c>
      <c r="R41" s="18">
        <v>1</v>
      </c>
      <c r="S41" s="18">
        <v>1</v>
      </c>
      <c r="T41" s="18">
        <v>1</v>
      </c>
      <c r="U41" s="18" t="s">
        <v>103</v>
      </c>
      <c r="V41" s="18">
        <v>1</v>
      </c>
    </row>
    <row r="42" spans="1:22" ht="16.5" customHeight="1" x14ac:dyDescent="0.3">
      <c r="A42" s="18" t="b">
        <v>1</v>
      </c>
      <c r="B42" s="18" t="s">
        <v>112</v>
      </c>
      <c r="C42" s="18">
        <v>100303006</v>
      </c>
      <c r="D42" s="18">
        <v>2037</v>
      </c>
      <c r="E42" s="18" t="s">
        <v>55</v>
      </c>
      <c r="F42" s="18" t="s">
        <v>370</v>
      </c>
      <c r="G42" s="18">
        <v>1</v>
      </c>
      <c r="H42" s="19" t="s">
        <v>56</v>
      </c>
      <c r="I42" s="19">
        <v>1.5</v>
      </c>
      <c r="J42" s="19">
        <v>1</v>
      </c>
      <c r="K42" s="19" t="s">
        <v>57</v>
      </c>
      <c r="L42" s="18">
        <v>1.05</v>
      </c>
      <c r="M42" s="18">
        <v>1</v>
      </c>
      <c r="N42" s="18">
        <v>1</v>
      </c>
      <c r="O42" s="18">
        <v>1</v>
      </c>
      <c r="P42" s="18">
        <v>1</v>
      </c>
      <c r="Q42" s="18" t="s">
        <v>58</v>
      </c>
      <c r="R42" s="18">
        <v>1</v>
      </c>
      <c r="S42" s="18">
        <v>1</v>
      </c>
      <c r="T42" s="18">
        <v>1</v>
      </c>
      <c r="U42" s="18">
        <f>U41+0.3</f>
        <v>1.2</v>
      </c>
      <c r="V42" s="18">
        <v>1</v>
      </c>
    </row>
    <row r="43" spans="1:22" ht="16.5" customHeight="1" x14ac:dyDescent="0.3">
      <c r="A43" s="18" t="b">
        <v>1</v>
      </c>
      <c r="B43" s="18" t="s">
        <v>113</v>
      </c>
      <c r="C43" s="18">
        <v>100403001</v>
      </c>
      <c r="D43" s="18">
        <v>2038</v>
      </c>
      <c r="E43" s="18" t="s">
        <v>77</v>
      </c>
      <c r="F43" s="18" t="s">
        <v>368</v>
      </c>
      <c r="G43" s="18">
        <v>1</v>
      </c>
      <c r="H43" s="19" t="s">
        <v>56</v>
      </c>
      <c r="I43" s="19">
        <v>1.5</v>
      </c>
      <c r="J43" s="19">
        <v>1</v>
      </c>
      <c r="K43" s="19" t="s">
        <v>58</v>
      </c>
      <c r="L43" s="18">
        <v>1.1000000000000001</v>
      </c>
      <c r="M43" s="18">
        <v>1</v>
      </c>
      <c r="N43" s="18">
        <v>1</v>
      </c>
      <c r="O43" s="18">
        <v>1</v>
      </c>
      <c r="P43" s="18">
        <v>1</v>
      </c>
      <c r="Q43" s="18" t="s">
        <v>78</v>
      </c>
      <c r="R43" s="18">
        <v>1</v>
      </c>
      <c r="S43" s="18">
        <v>1</v>
      </c>
      <c r="T43" s="18">
        <v>1</v>
      </c>
      <c r="U43" s="18" t="s">
        <v>114</v>
      </c>
      <c r="V43" s="18">
        <v>1</v>
      </c>
    </row>
    <row r="44" spans="1:22" ht="16.5" customHeight="1" x14ac:dyDescent="0.3">
      <c r="A44" s="18" t="b">
        <v>1</v>
      </c>
      <c r="B44" s="18" t="s">
        <v>115</v>
      </c>
      <c r="C44" s="18">
        <v>100503001</v>
      </c>
      <c r="D44" s="18">
        <v>2039</v>
      </c>
      <c r="E44" s="18" t="s">
        <v>80</v>
      </c>
      <c r="F44" s="18" t="s">
        <v>368</v>
      </c>
      <c r="G44" s="18">
        <v>1</v>
      </c>
      <c r="H44" s="19" t="s">
        <v>81</v>
      </c>
      <c r="I44" s="19">
        <v>2</v>
      </c>
      <c r="J44" s="19">
        <v>1</v>
      </c>
      <c r="K44" s="19" t="s">
        <v>78</v>
      </c>
      <c r="L44" s="18">
        <v>1.1000000000000001</v>
      </c>
      <c r="M44" s="18">
        <v>1</v>
      </c>
      <c r="N44" s="18">
        <v>1</v>
      </c>
      <c r="O44" s="18">
        <v>1</v>
      </c>
      <c r="P44" s="18">
        <v>1</v>
      </c>
      <c r="Q44" s="18" t="s">
        <v>82</v>
      </c>
      <c r="R44" s="18">
        <v>1</v>
      </c>
      <c r="S44" s="18">
        <v>1</v>
      </c>
      <c r="T44" s="18">
        <v>1</v>
      </c>
      <c r="U44" s="18" t="s">
        <v>58</v>
      </c>
      <c r="V44" s="18">
        <v>1</v>
      </c>
    </row>
    <row r="45" spans="1:22" ht="16.5" customHeight="1" x14ac:dyDescent="0.3">
      <c r="A45" s="20" t="b">
        <v>1</v>
      </c>
      <c r="B45" s="20" t="s">
        <v>116</v>
      </c>
      <c r="C45" s="20">
        <v>100204001</v>
      </c>
      <c r="D45" s="20">
        <v>2040</v>
      </c>
      <c r="E45" s="20" t="s">
        <v>51</v>
      </c>
      <c r="F45" s="20" t="s">
        <v>369</v>
      </c>
      <c r="G45" s="20">
        <v>1</v>
      </c>
      <c r="H45" s="20" t="s">
        <v>103</v>
      </c>
      <c r="I45" s="20">
        <v>1</v>
      </c>
      <c r="J45" s="20">
        <v>1</v>
      </c>
      <c r="K45" s="20">
        <v>1</v>
      </c>
      <c r="L45" s="20">
        <v>1</v>
      </c>
      <c r="M45" s="20">
        <v>1</v>
      </c>
      <c r="N45" s="20">
        <v>1</v>
      </c>
      <c r="O45" s="20">
        <v>1</v>
      </c>
      <c r="P45" s="20">
        <v>1</v>
      </c>
      <c r="Q45" s="20">
        <v>1</v>
      </c>
      <c r="R45" s="20">
        <v>1</v>
      </c>
      <c r="S45" s="20">
        <v>1</v>
      </c>
      <c r="T45" s="20">
        <v>1</v>
      </c>
      <c r="U45" s="20" t="s">
        <v>117</v>
      </c>
      <c r="V45" s="20">
        <v>1</v>
      </c>
    </row>
    <row r="46" spans="1:22" ht="16.5" customHeight="1" x14ac:dyDescent="0.3">
      <c r="A46" s="20" t="b">
        <v>1</v>
      </c>
      <c r="B46" s="20" t="s">
        <v>118</v>
      </c>
      <c r="C46" s="20">
        <v>100304001</v>
      </c>
      <c r="D46" s="20">
        <v>2041</v>
      </c>
      <c r="E46" s="20" t="s">
        <v>55</v>
      </c>
      <c r="F46" s="20" t="s">
        <v>369</v>
      </c>
      <c r="G46" s="20">
        <v>1</v>
      </c>
      <c r="H46" s="19" t="s">
        <v>56</v>
      </c>
      <c r="I46" s="19">
        <v>1.5</v>
      </c>
      <c r="J46" s="19">
        <v>1</v>
      </c>
      <c r="K46" s="19" t="s">
        <v>57</v>
      </c>
      <c r="L46" s="20">
        <v>1.05</v>
      </c>
      <c r="M46" s="20">
        <v>1</v>
      </c>
      <c r="N46" s="20">
        <v>1</v>
      </c>
      <c r="O46" s="20">
        <v>1</v>
      </c>
      <c r="P46" s="20">
        <v>1</v>
      </c>
      <c r="Q46" s="20" t="s">
        <v>58</v>
      </c>
      <c r="R46" s="20">
        <v>1</v>
      </c>
      <c r="S46" s="20">
        <v>1</v>
      </c>
      <c r="T46" s="20">
        <v>1</v>
      </c>
      <c r="U46" s="20">
        <f>U45+0.3</f>
        <v>2.9</v>
      </c>
      <c r="V46" s="20">
        <v>1</v>
      </c>
    </row>
    <row r="47" spans="1:22" ht="16.5" customHeight="1" x14ac:dyDescent="0.3">
      <c r="A47" s="20" t="b">
        <v>1</v>
      </c>
      <c r="B47" s="20" t="s">
        <v>119</v>
      </c>
      <c r="C47" s="20">
        <v>100204002</v>
      </c>
      <c r="D47" s="20">
        <v>2042</v>
      </c>
      <c r="E47" s="20" t="s">
        <v>51</v>
      </c>
      <c r="F47" s="20" t="s">
        <v>367</v>
      </c>
      <c r="G47" s="20">
        <v>1</v>
      </c>
      <c r="H47" s="20" t="s">
        <v>65</v>
      </c>
      <c r="I47" s="20">
        <v>1</v>
      </c>
      <c r="J47" s="20">
        <v>1</v>
      </c>
      <c r="K47" s="20" t="s">
        <v>75</v>
      </c>
      <c r="L47" s="20">
        <v>1</v>
      </c>
      <c r="M47" s="20">
        <v>1</v>
      </c>
      <c r="N47" s="20">
        <v>1</v>
      </c>
      <c r="O47" s="20">
        <v>1</v>
      </c>
      <c r="P47" s="20">
        <v>1</v>
      </c>
      <c r="Q47" s="20">
        <v>1</v>
      </c>
      <c r="R47" s="20">
        <v>1</v>
      </c>
      <c r="S47" s="20">
        <v>1</v>
      </c>
      <c r="T47" s="20">
        <v>1</v>
      </c>
      <c r="U47" s="20" t="s">
        <v>120</v>
      </c>
      <c r="V47" s="20">
        <v>1</v>
      </c>
    </row>
    <row r="48" spans="1:22" ht="16.5" customHeight="1" x14ac:dyDescent="0.3">
      <c r="A48" s="20" t="b">
        <v>1</v>
      </c>
      <c r="B48" s="20" t="s">
        <v>121</v>
      </c>
      <c r="C48" s="20">
        <v>100304002</v>
      </c>
      <c r="D48" s="20">
        <v>2043</v>
      </c>
      <c r="E48" s="20" t="s">
        <v>55</v>
      </c>
      <c r="F48" s="20" t="s">
        <v>367</v>
      </c>
      <c r="G48" s="20">
        <v>1</v>
      </c>
      <c r="H48" s="19" t="s">
        <v>56</v>
      </c>
      <c r="I48" s="19">
        <v>1.5</v>
      </c>
      <c r="J48" s="19">
        <v>1</v>
      </c>
      <c r="K48" s="19" t="s">
        <v>57</v>
      </c>
      <c r="L48" s="20">
        <v>1.05</v>
      </c>
      <c r="M48" s="20">
        <v>1</v>
      </c>
      <c r="N48" s="20">
        <v>1</v>
      </c>
      <c r="O48" s="20">
        <v>1</v>
      </c>
      <c r="P48" s="20">
        <v>1</v>
      </c>
      <c r="Q48" s="20" t="s">
        <v>58</v>
      </c>
      <c r="R48" s="20">
        <v>1</v>
      </c>
      <c r="S48" s="20">
        <v>1</v>
      </c>
      <c r="T48" s="20">
        <v>1</v>
      </c>
      <c r="U48" s="20">
        <f>U47+0.3</f>
        <v>2.6999999999999997</v>
      </c>
      <c r="V48" s="20">
        <v>1</v>
      </c>
    </row>
    <row r="49" spans="1:22" ht="16.5" customHeight="1" x14ac:dyDescent="0.3">
      <c r="A49" s="20" t="b">
        <v>1</v>
      </c>
      <c r="B49" s="20" t="s">
        <v>122</v>
      </c>
      <c r="C49" s="20">
        <v>100204003</v>
      </c>
      <c r="D49" s="20">
        <v>2044</v>
      </c>
      <c r="E49" s="20" t="s">
        <v>51</v>
      </c>
      <c r="F49" s="20" t="s">
        <v>367</v>
      </c>
      <c r="G49" s="20">
        <v>1</v>
      </c>
      <c r="H49" s="20" t="s">
        <v>75</v>
      </c>
      <c r="I49" s="20">
        <v>1</v>
      </c>
      <c r="J49" s="20">
        <v>1</v>
      </c>
      <c r="K49" s="20" t="s">
        <v>103</v>
      </c>
      <c r="L49" s="20">
        <v>1</v>
      </c>
      <c r="M49" s="20">
        <v>1</v>
      </c>
      <c r="N49" s="20">
        <v>1</v>
      </c>
      <c r="O49" s="20">
        <v>1</v>
      </c>
      <c r="P49" s="20">
        <v>1</v>
      </c>
      <c r="Q49" s="20">
        <v>1</v>
      </c>
      <c r="R49" s="20">
        <v>1</v>
      </c>
      <c r="S49" s="20">
        <v>1</v>
      </c>
      <c r="T49" s="20">
        <v>1</v>
      </c>
      <c r="U49" s="20" t="s">
        <v>104</v>
      </c>
      <c r="V49" s="20">
        <v>1</v>
      </c>
    </row>
    <row r="50" spans="1:22" ht="16.5" customHeight="1" x14ac:dyDescent="0.3">
      <c r="A50" s="20" t="b">
        <v>1</v>
      </c>
      <c r="B50" s="20" t="s">
        <v>123</v>
      </c>
      <c r="C50" s="20">
        <v>100304003</v>
      </c>
      <c r="D50" s="20">
        <v>2048</v>
      </c>
      <c r="E50" s="20" t="s">
        <v>55</v>
      </c>
      <c r="F50" s="20" t="s">
        <v>367</v>
      </c>
      <c r="G50" s="20">
        <v>1</v>
      </c>
      <c r="H50" s="19" t="s">
        <v>56</v>
      </c>
      <c r="I50" s="19">
        <v>1.5</v>
      </c>
      <c r="J50" s="19">
        <v>1</v>
      </c>
      <c r="K50" s="19" t="s">
        <v>57</v>
      </c>
      <c r="L50" s="20">
        <v>1.05</v>
      </c>
      <c r="M50" s="20">
        <v>1</v>
      </c>
      <c r="N50" s="20">
        <v>1</v>
      </c>
      <c r="O50" s="20">
        <v>1</v>
      </c>
      <c r="P50" s="20">
        <v>1</v>
      </c>
      <c r="Q50" s="20" t="s">
        <v>58</v>
      </c>
      <c r="R50" s="20">
        <v>1</v>
      </c>
      <c r="S50" s="20">
        <v>1</v>
      </c>
      <c r="T50" s="20">
        <v>1</v>
      </c>
      <c r="U50" s="20">
        <f>U49+0.3</f>
        <v>2.4</v>
      </c>
      <c r="V50" s="20">
        <v>1</v>
      </c>
    </row>
    <row r="51" spans="1:22" ht="16.5" customHeight="1" x14ac:dyDescent="0.3">
      <c r="A51" s="20" t="b">
        <v>1</v>
      </c>
      <c r="B51" s="20" t="s">
        <v>124</v>
      </c>
      <c r="C51" s="20">
        <v>100204004</v>
      </c>
      <c r="D51" s="20">
        <v>2045</v>
      </c>
      <c r="E51" s="20" t="s">
        <v>51</v>
      </c>
      <c r="F51" s="20" t="s">
        <v>369</v>
      </c>
      <c r="G51" s="20">
        <v>1</v>
      </c>
      <c r="H51" s="20" t="s">
        <v>86</v>
      </c>
      <c r="I51" s="20">
        <v>1</v>
      </c>
      <c r="J51" s="20">
        <v>1</v>
      </c>
      <c r="K51" s="20" t="s">
        <v>69</v>
      </c>
      <c r="L51" s="20">
        <v>1.05</v>
      </c>
      <c r="M51" s="20">
        <v>1</v>
      </c>
      <c r="N51" s="20">
        <v>1</v>
      </c>
      <c r="O51" s="20">
        <v>1</v>
      </c>
      <c r="P51" s="20">
        <v>1</v>
      </c>
      <c r="Q51" s="20" t="s">
        <v>52</v>
      </c>
      <c r="R51" s="20">
        <v>1</v>
      </c>
      <c r="S51" s="20">
        <v>1</v>
      </c>
      <c r="T51" s="20">
        <v>1</v>
      </c>
      <c r="U51" s="20" t="s">
        <v>58</v>
      </c>
      <c r="V51" s="20">
        <v>1</v>
      </c>
    </row>
    <row r="52" spans="1:22" ht="16.5" customHeight="1" x14ac:dyDescent="0.3">
      <c r="A52" s="20" t="b">
        <v>1</v>
      </c>
      <c r="B52" s="20" t="s">
        <v>125</v>
      </c>
      <c r="C52" s="20">
        <v>100304004</v>
      </c>
      <c r="D52" s="20">
        <v>2049</v>
      </c>
      <c r="E52" s="20" t="s">
        <v>55</v>
      </c>
      <c r="F52" s="20" t="s">
        <v>369</v>
      </c>
      <c r="G52" s="20">
        <v>1</v>
      </c>
      <c r="H52" s="19" t="s">
        <v>56</v>
      </c>
      <c r="I52" s="19">
        <v>1.5</v>
      </c>
      <c r="J52" s="19">
        <v>1</v>
      </c>
      <c r="K52" s="19" t="s">
        <v>57</v>
      </c>
      <c r="L52" s="20">
        <v>1.05</v>
      </c>
      <c r="M52" s="20">
        <v>1</v>
      </c>
      <c r="N52" s="20">
        <v>1</v>
      </c>
      <c r="O52" s="20">
        <v>1</v>
      </c>
      <c r="P52" s="20">
        <v>1</v>
      </c>
      <c r="Q52" s="20" t="s">
        <v>58</v>
      </c>
      <c r="R52" s="20">
        <v>1</v>
      </c>
      <c r="S52" s="20">
        <v>1</v>
      </c>
      <c r="T52" s="20">
        <v>1</v>
      </c>
      <c r="U52" s="20">
        <f>U51+0.3</f>
        <v>2.2999999999999998</v>
      </c>
      <c r="V52" s="20">
        <v>1</v>
      </c>
    </row>
    <row r="53" spans="1:22" ht="16.5" customHeight="1" x14ac:dyDescent="0.3">
      <c r="A53" s="20" t="b">
        <v>1</v>
      </c>
      <c r="B53" s="20" t="s">
        <v>126</v>
      </c>
      <c r="C53" s="20">
        <v>100204005</v>
      </c>
      <c r="D53" s="20">
        <v>2046</v>
      </c>
      <c r="E53" s="20" t="s">
        <v>51</v>
      </c>
      <c r="F53" s="20" t="s">
        <v>367</v>
      </c>
      <c r="G53" s="20">
        <v>1</v>
      </c>
      <c r="H53" s="20" t="s">
        <v>127</v>
      </c>
      <c r="I53" s="20">
        <v>1</v>
      </c>
      <c r="J53" s="20">
        <v>1</v>
      </c>
      <c r="K53" s="20" t="s">
        <v>128</v>
      </c>
      <c r="L53" s="20">
        <v>1</v>
      </c>
      <c r="M53" s="20">
        <v>1</v>
      </c>
      <c r="N53" s="20">
        <v>1</v>
      </c>
      <c r="O53" s="20">
        <v>1</v>
      </c>
      <c r="P53" s="20">
        <v>1</v>
      </c>
      <c r="Q53" s="20">
        <v>1</v>
      </c>
      <c r="R53" s="20">
        <v>1</v>
      </c>
      <c r="S53" s="20">
        <v>1</v>
      </c>
      <c r="T53" s="20">
        <v>1</v>
      </c>
      <c r="U53" s="20" t="s">
        <v>129</v>
      </c>
      <c r="V53" s="20">
        <v>1</v>
      </c>
    </row>
    <row r="54" spans="1:22" ht="16.5" customHeight="1" x14ac:dyDescent="0.3">
      <c r="A54" s="20" t="b">
        <v>1</v>
      </c>
      <c r="B54" s="20" t="s">
        <v>130</v>
      </c>
      <c r="C54" s="20">
        <v>100304005</v>
      </c>
      <c r="D54" s="20">
        <v>2047</v>
      </c>
      <c r="E54" s="20" t="s">
        <v>55</v>
      </c>
      <c r="F54" s="20" t="s">
        <v>367</v>
      </c>
      <c r="G54" s="20">
        <v>1</v>
      </c>
      <c r="H54" s="19" t="s">
        <v>56</v>
      </c>
      <c r="I54" s="19">
        <v>1.5</v>
      </c>
      <c r="J54" s="19">
        <v>1</v>
      </c>
      <c r="K54" s="19" t="s">
        <v>57</v>
      </c>
      <c r="L54" s="20">
        <v>1.05</v>
      </c>
      <c r="M54" s="20">
        <v>1</v>
      </c>
      <c r="N54" s="20">
        <v>1</v>
      </c>
      <c r="O54" s="20">
        <v>1</v>
      </c>
      <c r="P54" s="20">
        <v>1</v>
      </c>
      <c r="Q54" s="20" t="s">
        <v>58</v>
      </c>
      <c r="R54" s="20">
        <v>1</v>
      </c>
      <c r="S54" s="20">
        <v>1</v>
      </c>
      <c r="T54" s="20">
        <v>1</v>
      </c>
      <c r="U54" s="20">
        <f>U53+0.3</f>
        <v>3.0999999999999996</v>
      </c>
      <c r="V54" s="20">
        <v>1</v>
      </c>
    </row>
    <row r="55" spans="1:22" ht="16.5" customHeight="1" x14ac:dyDescent="0.3">
      <c r="A55" s="20" t="b">
        <v>1</v>
      </c>
      <c r="B55" s="20" t="s">
        <v>131</v>
      </c>
      <c r="C55" s="20">
        <v>100204006</v>
      </c>
      <c r="D55" s="20">
        <v>2050</v>
      </c>
      <c r="E55" s="20" t="s">
        <v>51</v>
      </c>
      <c r="F55" s="20" t="s">
        <v>367</v>
      </c>
      <c r="G55" s="20">
        <v>1</v>
      </c>
      <c r="H55" s="20" t="s">
        <v>64</v>
      </c>
      <c r="I55" s="20">
        <v>2</v>
      </c>
      <c r="J55" s="20">
        <v>1</v>
      </c>
      <c r="K55" s="20" t="s">
        <v>65</v>
      </c>
      <c r="L55" s="20">
        <v>1.05</v>
      </c>
      <c r="M55" s="20">
        <v>1</v>
      </c>
      <c r="N55" s="20">
        <v>1</v>
      </c>
      <c r="O55" s="20">
        <v>1</v>
      </c>
      <c r="P55" s="20">
        <v>1</v>
      </c>
      <c r="Q55" s="20">
        <v>1.05</v>
      </c>
      <c r="R55" s="20">
        <v>1</v>
      </c>
      <c r="S55" s="20">
        <v>1</v>
      </c>
      <c r="T55" s="20">
        <v>1</v>
      </c>
      <c r="U55" s="20" t="s">
        <v>96</v>
      </c>
      <c r="V55" s="20">
        <v>1</v>
      </c>
    </row>
    <row r="56" spans="1:22" ht="16.5" customHeight="1" x14ac:dyDescent="0.3">
      <c r="A56" s="20" t="b">
        <v>1</v>
      </c>
      <c r="B56" s="20" t="s">
        <v>132</v>
      </c>
      <c r="C56" s="20">
        <v>100304006</v>
      </c>
      <c r="D56" s="20">
        <v>2051</v>
      </c>
      <c r="E56" s="20" t="s">
        <v>55</v>
      </c>
      <c r="F56" s="20" t="s">
        <v>367</v>
      </c>
      <c r="G56" s="20">
        <v>1</v>
      </c>
      <c r="H56" s="19" t="s">
        <v>56</v>
      </c>
      <c r="I56" s="19">
        <v>1.5</v>
      </c>
      <c r="J56" s="19">
        <v>1</v>
      </c>
      <c r="K56" s="19" t="s">
        <v>57</v>
      </c>
      <c r="L56" s="20">
        <v>1.05</v>
      </c>
      <c r="M56" s="20">
        <v>1</v>
      </c>
      <c r="N56" s="20">
        <v>1</v>
      </c>
      <c r="O56" s="20">
        <v>1</v>
      </c>
      <c r="P56" s="20">
        <v>1</v>
      </c>
      <c r="Q56" s="20" t="s">
        <v>58</v>
      </c>
      <c r="R56" s="20">
        <v>1</v>
      </c>
      <c r="S56" s="20">
        <v>1</v>
      </c>
      <c r="T56" s="20">
        <v>1</v>
      </c>
      <c r="U56" s="20">
        <f>U55+0.3</f>
        <v>2.1999999999999997</v>
      </c>
      <c r="V56" s="20">
        <v>1</v>
      </c>
    </row>
    <row r="57" spans="1:22" ht="16.5" customHeight="1" x14ac:dyDescent="0.3">
      <c r="A57" s="20" t="b">
        <v>1</v>
      </c>
      <c r="B57" s="20" t="s">
        <v>133</v>
      </c>
      <c r="C57" s="20">
        <v>100404001</v>
      </c>
      <c r="D57" s="20">
        <v>2052</v>
      </c>
      <c r="E57" s="20" t="s">
        <v>77</v>
      </c>
      <c r="F57" s="20" t="s">
        <v>369</v>
      </c>
      <c r="G57" s="20">
        <v>1</v>
      </c>
      <c r="H57" s="19" t="s">
        <v>56</v>
      </c>
      <c r="I57" s="19">
        <v>2</v>
      </c>
      <c r="J57" s="19">
        <v>1</v>
      </c>
      <c r="K57" s="19" t="s">
        <v>58</v>
      </c>
      <c r="L57" s="20">
        <v>1.1000000000000001</v>
      </c>
      <c r="M57" s="20">
        <v>1</v>
      </c>
      <c r="N57" s="20">
        <v>1</v>
      </c>
      <c r="O57" s="20">
        <v>1</v>
      </c>
      <c r="P57" s="20">
        <v>1</v>
      </c>
      <c r="Q57" s="20" t="s">
        <v>78</v>
      </c>
      <c r="R57" s="20">
        <v>1</v>
      </c>
      <c r="S57" s="20">
        <v>1</v>
      </c>
      <c r="T57" s="20">
        <v>1</v>
      </c>
      <c r="U57" s="20" t="s">
        <v>104</v>
      </c>
      <c r="V57" s="20">
        <v>1</v>
      </c>
    </row>
    <row r="58" spans="1:22" ht="16.5" customHeight="1" x14ac:dyDescent="0.3">
      <c r="A58" s="20" t="b">
        <v>1</v>
      </c>
      <c r="B58" s="20" t="s">
        <v>134</v>
      </c>
      <c r="C58" s="20">
        <v>100504001</v>
      </c>
      <c r="D58" s="20">
        <v>2053</v>
      </c>
      <c r="E58" s="20" t="s">
        <v>80</v>
      </c>
      <c r="F58" s="20" t="s">
        <v>369</v>
      </c>
      <c r="G58" s="20">
        <v>1</v>
      </c>
      <c r="H58" s="19" t="s">
        <v>81</v>
      </c>
      <c r="I58" s="19">
        <v>1</v>
      </c>
      <c r="J58" s="19">
        <v>1</v>
      </c>
      <c r="K58" s="19" t="s">
        <v>78</v>
      </c>
      <c r="L58" s="20">
        <v>1.1000000000000001</v>
      </c>
      <c r="M58" s="20">
        <v>1</v>
      </c>
      <c r="N58" s="20">
        <v>1</v>
      </c>
      <c r="O58" s="20">
        <v>1</v>
      </c>
      <c r="P58" s="20">
        <v>1</v>
      </c>
      <c r="Q58" s="20" t="s">
        <v>58</v>
      </c>
      <c r="R58" s="20">
        <v>1</v>
      </c>
      <c r="S58" s="20">
        <v>1</v>
      </c>
      <c r="T58" s="20">
        <v>1</v>
      </c>
      <c r="U58" s="20" t="s">
        <v>58</v>
      </c>
      <c r="V58" s="20">
        <v>1</v>
      </c>
    </row>
    <row r="59" spans="1:22" ht="16.5" customHeight="1" x14ac:dyDescent="0.3">
      <c r="A59" s="20" t="b">
        <v>1</v>
      </c>
      <c r="B59" s="20" t="s">
        <v>135</v>
      </c>
      <c r="C59" s="20">
        <v>100504002</v>
      </c>
      <c r="D59" s="20">
        <v>2054</v>
      </c>
      <c r="E59" s="20" t="s">
        <v>51</v>
      </c>
      <c r="F59" s="20" t="s">
        <v>367</v>
      </c>
      <c r="G59" s="20">
        <v>1</v>
      </c>
      <c r="H59" s="20" t="s">
        <v>75</v>
      </c>
      <c r="I59" s="20">
        <v>1</v>
      </c>
      <c r="J59" s="20">
        <v>1</v>
      </c>
      <c r="K59" s="20" t="s">
        <v>103</v>
      </c>
      <c r="L59" s="20">
        <v>1</v>
      </c>
      <c r="M59" s="20">
        <v>1</v>
      </c>
      <c r="N59" s="20">
        <v>1</v>
      </c>
      <c r="O59" s="20">
        <v>1</v>
      </c>
      <c r="P59" s="20">
        <v>1</v>
      </c>
      <c r="Q59" s="20" t="s">
        <v>82</v>
      </c>
      <c r="R59" s="20">
        <v>1</v>
      </c>
      <c r="S59" s="20">
        <v>1</v>
      </c>
      <c r="T59" s="20">
        <v>1</v>
      </c>
      <c r="U59" s="20" t="s">
        <v>78</v>
      </c>
      <c r="V59" s="20">
        <v>1</v>
      </c>
    </row>
    <row r="60" spans="1:22" ht="16.5" customHeight="1" x14ac:dyDescent="0.3">
      <c r="A60" s="21" t="b">
        <v>1</v>
      </c>
      <c r="B60" s="21" t="s">
        <v>136</v>
      </c>
      <c r="C60" s="21">
        <v>101000001</v>
      </c>
      <c r="D60" s="21">
        <v>2055</v>
      </c>
      <c r="E60" s="21" t="s">
        <v>55</v>
      </c>
      <c r="F60" s="18" t="s">
        <v>370</v>
      </c>
      <c r="G60" s="21">
        <v>1</v>
      </c>
      <c r="H60" s="19" t="s">
        <v>56</v>
      </c>
      <c r="I60" s="19">
        <v>1.5</v>
      </c>
      <c r="J60" s="19">
        <v>1</v>
      </c>
      <c r="K60" s="19" t="s">
        <v>57</v>
      </c>
      <c r="L60" s="21">
        <v>1.05</v>
      </c>
      <c r="M60" s="21">
        <v>1</v>
      </c>
      <c r="N60" s="21">
        <v>1</v>
      </c>
      <c r="O60" s="21">
        <v>1</v>
      </c>
      <c r="P60" s="21">
        <v>1</v>
      </c>
      <c r="Q60" s="21">
        <v>2</v>
      </c>
      <c r="R60" s="21">
        <v>1</v>
      </c>
      <c r="S60" s="21">
        <v>1</v>
      </c>
      <c r="T60" s="21">
        <v>1</v>
      </c>
      <c r="U60" s="21">
        <v>2</v>
      </c>
      <c r="V60" s="21">
        <v>1</v>
      </c>
    </row>
    <row r="61" spans="1:22" ht="16.5" customHeight="1" x14ac:dyDescent="0.3">
      <c r="A61" s="22" t="b">
        <v>1</v>
      </c>
      <c r="B61" s="22" t="s">
        <v>137</v>
      </c>
      <c r="C61" s="22">
        <v>100205001</v>
      </c>
      <c r="D61" s="22">
        <v>2056</v>
      </c>
      <c r="E61" s="22" t="s">
        <v>51</v>
      </c>
      <c r="F61" s="18" t="s">
        <v>368</v>
      </c>
      <c r="G61" s="22">
        <v>1</v>
      </c>
      <c r="H61" s="22" t="s">
        <v>52</v>
      </c>
      <c r="I61" s="22">
        <v>1</v>
      </c>
      <c r="J61" s="22">
        <v>1</v>
      </c>
      <c r="K61" s="22">
        <v>1</v>
      </c>
      <c r="L61" s="22">
        <v>1</v>
      </c>
      <c r="M61" s="22">
        <v>1</v>
      </c>
      <c r="N61" s="22">
        <v>1</v>
      </c>
      <c r="O61" s="22">
        <v>1</v>
      </c>
      <c r="P61" s="22">
        <v>1</v>
      </c>
      <c r="Q61" s="22">
        <v>1</v>
      </c>
      <c r="R61" s="22">
        <v>1</v>
      </c>
      <c r="S61" s="22">
        <v>1</v>
      </c>
      <c r="T61" s="22">
        <v>1</v>
      </c>
      <c r="U61" s="22" t="s">
        <v>138</v>
      </c>
      <c r="V61" s="22">
        <v>1</v>
      </c>
    </row>
    <row r="62" spans="1:22" ht="16.5" customHeight="1" x14ac:dyDescent="0.3">
      <c r="A62" s="18" t="b">
        <v>1</v>
      </c>
      <c r="B62" s="18" t="s">
        <v>139</v>
      </c>
      <c r="C62" s="18">
        <v>100305001</v>
      </c>
      <c r="D62" s="18">
        <v>2057</v>
      </c>
      <c r="E62" s="18" t="s">
        <v>55</v>
      </c>
      <c r="F62" s="18" t="s">
        <v>368</v>
      </c>
      <c r="G62" s="18">
        <v>1</v>
      </c>
      <c r="H62" s="19" t="s">
        <v>56</v>
      </c>
      <c r="I62" s="19">
        <v>1.5</v>
      </c>
      <c r="J62" s="19">
        <v>1</v>
      </c>
      <c r="K62" s="19" t="s">
        <v>57</v>
      </c>
      <c r="L62" s="18">
        <v>1.05</v>
      </c>
      <c r="M62" s="18">
        <v>1</v>
      </c>
      <c r="N62" s="18">
        <v>1</v>
      </c>
      <c r="O62" s="18">
        <v>1</v>
      </c>
      <c r="P62" s="18">
        <v>1</v>
      </c>
      <c r="Q62" s="18" t="s">
        <v>58</v>
      </c>
      <c r="R62" s="18">
        <v>1</v>
      </c>
      <c r="S62" s="18">
        <v>1</v>
      </c>
      <c r="T62" s="18">
        <v>1</v>
      </c>
      <c r="U62" s="18">
        <f>U61+0.3</f>
        <v>2.5999999999999996</v>
      </c>
      <c r="V62" s="18">
        <v>1</v>
      </c>
    </row>
    <row r="63" spans="1:22" ht="16.5" customHeight="1" x14ac:dyDescent="0.3">
      <c r="A63" s="18" t="b">
        <v>1</v>
      </c>
      <c r="B63" s="18" t="s">
        <v>140</v>
      </c>
      <c r="C63" s="18">
        <v>100205002</v>
      </c>
      <c r="D63" s="18">
        <v>2058</v>
      </c>
      <c r="E63" s="18" t="s">
        <v>51</v>
      </c>
      <c r="F63" s="18" t="s">
        <v>370</v>
      </c>
      <c r="G63" s="18">
        <v>1</v>
      </c>
      <c r="H63" s="18" t="s">
        <v>103</v>
      </c>
      <c r="I63" s="18">
        <v>1</v>
      </c>
      <c r="J63" s="18">
        <v>1</v>
      </c>
      <c r="K63" s="18" t="s">
        <v>61</v>
      </c>
      <c r="L63" s="18">
        <v>1</v>
      </c>
      <c r="M63" s="18">
        <v>1</v>
      </c>
      <c r="N63" s="18">
        <v>1</v>
      </c>
      <c r="O63" s="18">
        <v>1</v>
      </c>
      <c r="P63" s="18">
        <v>1</v>
      </c>
      <c r="Q63" s="18">
        <v>1</v>
      </c>
      <c r="R63" s="18">
        <v>1</v>
      </c>
      <c r="S63" s="18">
        <v>1</v>
      </c>
      <c r="T63" s="18">
        <v>1</v>
      </c>
      <c r="U63" s="18" t="s">
        <v>104</v>
      </c>
      <c r="V63" s="18">
        <v>1</v>
      </c>
    </row>
    <row r="64" spans="1:22" ht="16.5" customHeight="1" x14ac:dyDescent="0.3">
      <c r="A64" s="18" t="b">
        <v>1</v>
      </c>
      <c r="B64" s="18" t="s">
        <v>141</v>
      </c>
      <c r="C64" s="18">
        <v>100305002</v>
      </c>
      <c r="D64" s="18">
        <v>2059</v>
      </c>
      <c r="E64" s="18" t="s">
        <v>55</v>
      </c>
      <c r="F64" s="18" t="s">
        <v>370</v>
      </c>
      <c r="G64" s="18">
        <v>1</v>
      </c>
      <c r="H64" s="19" t="s">
        <v>56</v>
      </c>
      <c r="I64" s="19">
        <v>1.5</v>
      </c>
      <c r="J64" s="19">
        <v>1</v>
      </c>
      <c r="K64" s="19" t="s">
        <v>57</v>
      </c>
      <c r="L64" s="18">
        <v>1.05</v>
      </c>
      <c r="M64" s="18">
        <v>1</v>
      </c>
      <c r="N64" s="18">
        <v>1</v>
      </c>
      <c r="O64" s="18">
        <v>1</v>
      </c>
      <c r="P64" s="18">
        <v>1</v>
      </c>
      <c r="Q64" s="18" t="s">
        <v>58</v>
      </c>
      <c r="R64" s="18">
        <v>1</v>
      </c>
      <c r="S64" s="18">
        <v>1</v>
      </c>
      <c r="T64" s="18">
        <v>1</v>
      </c>
      <c r="U64" s="18">
        <f>U63+0.3</f>
        <v>2.4</v>
      </c>
      <c r="V64" s="18">
        <v>1</v>
      </c>
    </row>
    <row r="65" spans="1:22" ht="16.5" customHeight="1" x14ac:dyDescent="0.3">
      <c r="A65" s="18" t="b">
        <v>1</v>
      </c>
      <c r="B65" s="18" t="s">
        <v>142</v>
      </c>
      <c r="C65" s="18">
        <v>100205003</v>
      </c>
      <c r="D65" s="18">
        <v>2060</v>
      </c>
      <c r="E65" s="18" t="s">
        <v>51</v>
      </c>
      <c r="F65" s="18" t="s">
        <v>368</v>
      </c>
      <c r="G65" s="18">
        <v>1</v>
      </c>
      <c r="H65" s="22" t="s">
        <v>61</v>
      </c>
      <c r="I65" s="18">
        <v>1</v>
      </c>
      <c r="J65" s="18">
        <v>1</v>
      </c>
      <c r="K65" s="18" t="s">
        <v>75</v>
      </c>
      <c r="L65" s="18">
        <v>1</v>
      </c>
      <c r="M65" s="18">
        <v>1</v>
      </c>
      <c r="N65" s="18">
        <v>1</v>
      </c>
      <c r="O65" s="18">
        <v>1</v>
      </c>
      <c r="P65" s="18">
        <v>1</v>
      </c>
      <c r="Q65" s="18">
        <v>1</v>
      </c>
      <c r="R65" s="18">
        <v>1</v>
      </c>
      <c r="S65" s="18">
        <v>1</v>
      </c>
      <c r="T65" s="18">
        <v>1</v>
      </c>
      <c r="U65" s="18" t="s">
        <v>58</v>
      </c>
      <c r="V65" s="18">
        <v>1</v>
      </c>
    </row>
    <row r="66" spans="1:22" s="23" customFormat="1" ht="16.5" customHeight="1" x14ac:dyDescent="0.3">
      <c r="A66" s="18" t="b">
        <v>1</v>
      </c>
      <c r="B66" s="18" t="s">
        <v>143</v>
      </c>
      <c r="C66" s="18">
        <v>100305003</v>
      </c>
      <c r="D66" s="18">
        <v>2061</v>
      </c>
      <c r="E66" s="18" t="s">
        <v>55</v>
      </c>
      <c r="F66" s="18" t="s">
        <v>368</v>
      </c>
      <c r="G66" s="18">
        <v>1</v>
      </c>
      <c r="H66" s="19" t="s">
        <v>56</v>
      </c>
      <c r="I66" s="19">
        <v>1.5</v>
      </c>
      <c r="J66" s="19">
        <v>1</v>
      </c>
      <c r="K66" s="19" t="s">
        <v>57</v>
      </c>
      <c r="L66" s="18">
        <v>1.05</v>
      </c>
      <c r="M66" s="18">
        <v>1</v>
      </c>
      <c r="N66" s="18">
        <v>1</v>
      </c>
      <c r="O66" s="18">
        <v>1</v>
      </c>
      <c r="P66" s="18">
        <v>1</v>
      </c>
      <c r="Q66" s="18" t="s">
        <v>58</v>
      </c>
      <c r="R66" s="18">
        <v>1</v>
      </c>
      <c r="S66" s="18">
        <v>1</v>
      </c>
      <c r="T66" s="18">
        <v>1</v>
      </c>
      <c r="U66" s="18">
        <f>U65+0.3</f>
        <v>2.2999999999999998</v>
      </c>
      <c r="V66" s="18">
        <v>1</v>
      </c>
    </row>
    <row r="67" spans="1:22" s="23" customFormat="1" ht="16.5" customHeight="1" x14ac:dyDescent="0.3">
      <c r="A67" s="18" t="b">
        <v>1</v>
      </c>
      <c r="B67" s="18" t="s">
        <v>144</v>
      </c>
      <c r="C67" s="18">
        <v>100205004</v>
      </c>
      <c r="D67" s="18">
        <v>2062</v>
      </c>
      <c r="E67" s="18" t="s">
        <v>51</v>
      </c>
      <c r="F67" s="18" t="s">
        <v>370</v>
      </c>
      <c r="G67" s="18">
        <v>1</v>
      </c>
      <c r="H67" s="22" t="s">
        <v>86</v>
      </c>
      <c r="I67" s="18">
        <v>1</v>
      </c>
      <c r="J67" s="18">
        <v>1</v>
      </c>
      <c r="K67" s="18" t="s">
        <v>109</v>
      </c>
      <c r="L67" s="18">
        <v>1</v>
      </c>
      <c r="M67" s="18">
        <v>1</v>
      </c>
      <c r="N67" s="18">
        <v>1</v>
      </c>
      <c r="O67" s="18">
        <v>1</v>
      </c>
      <c r="P67" s="18">
        <v>1</v>
      </c>
      <c r="Q67" s="18">
        <v>1</v>
      </c>
      <c r="R67" s="18">
        <v>1</v>
      </c>
      <c r="S67" s="18">
        <v>1</v>
      </c>
      <c r="T67" s="18">
        <v>1</v>
      </c>
      <c r="U67" s="18" t="s">
        <v>58</v>
      </c>
      <c r="V67" s="18">
        <v>1</v>
      </c>
    </row>
    <row r="68" spans="1:22" s="23" customFormat="1" ht="16.5" customHeight="1" x14ac:dyDescent="0.3">
      <c r="A68" s="18" t="b">
        <v>1</v>
      </c>
      <c r="B68" s="18" t="s">
        <v>145</v>
      </c>
      <c r="C68" s="18">
        <v>100305004</v>
      </c>
      <c r="D68" s="18">
        <v>2063</v>
      </c>
      <c r="E68" s="18" t="s">
        <v>55</v>
      </c>
      <c r="F68" s="18" t="s">
        <v>370</v>
      </c>
      <c r="G68" s="18">
        <v>1</v>
      </c>
      <c r="H68" s="19" t="s">
        <v>56</v>
      </c>
      <c r="I68" s="19">
        <v>1.5</v>
      </c>
      <c r="J68" s="19">
        <v>1</v>
      </c>
      <c r="K68" s="19" t="s">
        <v>57</v>
      </c>
      <c r="L68" s="18">
        <v>1.05</v>
      </c>
      <c r="M68" s="18">
        <v>1</v>
      </c>
      <c r="N68" s="18">
        <v>1</v>
      </c>
      <c r="O68" s="18">
        <v>1</v>
      </c>
      <c r="P68" s="18">
        <v>1</v>
      </c>
      <c r="Q68" s="18" t="s">
        <v>58</v>
      </c>
      <c r="R68" s="18">
        <v>1</v>
      </c>
      <c r="S68" s="18">
        <v>1</v>
      </c>
      <c r="T68" s="18">
        <v>1</v>
      </c>
      <c r="U68" s="18">
        <f>U67+0.3</f>
        <v>2.2999999999999998</v>
      </c>
      <c r="V68" s="18">
        <v>1</v>
      </c>
    </row>
    <row r="69" spans="1:22" s="23" customFormat="1" ht="16.5" customHeight="1" x14ac:dyDescent="0.3">
      <c r="A69" s="18" t="b">
        <v>1</v>
      </c>
      <c r="B69" s="18" t="s">
        <v>146</v>
      </c>
      <c r="C69" s="18">
        <v>100205005</v>
      </c>
      <c r="D69" s="18">
        <v>2064</v>
      </c>
      <c r="E69" s="18" t="s">
        <v>51</v>
      </c>
      <c r="F69" s="18" t="s">
        <v>370</v>
      </c>
      <c r="G69" s="18">
        <v>1</v>
      </c>
      <c r="H69" s="22" t="s">
        <v>64</v>
      </c>
      <c r="I69" s="18">
        <v>1</v>
      </c>
      <c r="J69" s="18">
        <v>1</v>
      </c>
      <c r="K69" s="18" t="s">
        <v>103</v>
      </c>
      <c r="L69" s="18">
        <v>1</v>
      </c>
      <c r="M69" s="18">
        <v>1</v>
      </c>
      <c r="N69" s="18">
        <v>1</v>
      </c>
      <c r="O69" s="18">
        <v>1</v>
      </c>
      <c r="P69" s="18">
        <v>1</v>
      </c>
      <c r="Q69" s="18">
        <v>1</v>
      </c>
      <c r="R69" s="18">
        <v>1</v>
      </c>
      <c r="S69" s="18">
        <v>1</v>
      </c>
      <c r="T69" s="18">
        <v>1</v>
      </c>
      <c r="U69" s="18" t="s">
        <v>96</v>
      </c>
      <c r="V69" s="18">
        <v>1</v>
      </c>
    </row>
    <row r="70" spans="1:22" s="23" customFormat="1" ht="16.5" customHeight="1" x14ac:dyDescent="0.3">
      <c r="A70" s="18" t="b">
        <v>1</v>
      </c>
      <c r="B70" s="18" t="s">
        <v>147</v>
      </c>
      <c r="C70" s="18">
        <v>100305005</v>
      </c>
      <c r="D70" s="18">
        <v>2065</v>
      </c>
      <c r="E70" s="18" t="s">
        <v>55</v>
      </c>
      <c r="F70" s="18" t="s">
        <v>370</v>
      </c>
      <c r="G70" s="18">
        <v>1</v>
      </c>
      <c r="H70" s="19" t="s">
        <v>56</v>
      </c>
      <c r="I70" s="19">
        <v>1.5</v>
      </c>
      <c r="J70" s="19">
        <v>1</v>
      </c>
      <c r="K70" s="19" t="s">
        <v>57</v>
      </c>
      <c r="L70" s="18">
        <v>1.05</v>
      </c>
      <c r="M70" s="18">
        <v>1</v>
      </c>
      <c r="N70" s="18">
        <v>1</v>
      </c>
      <c r="O70" s="18">
        <v>1</v>
      </c>
      <c r="P70" s="18">
        <v>1</v>
      </c>
      <c r="Q70" s="18" t="s">
        <v>58</v>
      </c>
      <c r="R70" s="18">
        <v>1</v>
      </c>
      <c r="S70" s="18">
        <v>1</v>
      </c>
      <c r="T70" s="18">
        <v>1</v>
      </c>
      <c r="U70" s="18">
        <f>U69+0.3</f>
        <v>2.1999999999999997</v>
      </c>
      <c r="V70" s="18">
        <v>1</v>
      </c>
    </row>
    <row r="71" spans="1:22" s="23" customFormat="1" ht="16.5" customHeight="1" x14ac:dyDescent="0.3">
      <c r="A71" s="18" t="b">
        <v>1</v>
      </c>
      <c r="B71" s="18" t="s">
        <v>148</v>
      </c>
      <c r="C71" s="18">
        <v>100205006</v>
      </c>
      <c r="D71" s="18">
        <v>2066</v>
      </c>
      <c r="E71" s="18" t="s">
        <v>51</v>
      </c>
      <c r="F71" s="18" t="s">
        <v>368</v>
      </c>
      <c r="G71" s="18">
        <v>1</v>
      </c>
      <c r="H71" s="22" t="s">
        <v>127</v>
      </c>
      <c r="I71" s="18">
        <v>1</v>
      </c>
      <c r="J71" s="18">
        <v>1</v>
      </c>
      <c r="K71" s="18" t="s">
        <v>68</v>
      </c>
      <c r="L71" s="18">
        <v>1</v>
      </c>
      <c r="M71" s="18">
        <v>1</v>
      </c>
      <c r="N71" s="18">
        <v>1</v>
      </c>
      <c r="O71" s="18">
        <v>1</v>
      </c>
      <c r="P71" s="18">
        <v>1</v>
      </c>
      <c r="Q71" s="18">
        <v>1</v>
      </c>
      <c r="R71" s="18">
        <v>1</v>
      </c>
      <c r="S71" s="18">
        <v>1</v>
      </c>
      <c r="T71" s="18">
        <v>1</v>
      </c>
      <c r="U71" s="18" t="s">
        <v>129</v>
      </c>
      <c r="V71" s="18">
        <v>1</v>
      </c>
    </row>
    <row r="72" spans="1:22" s="23" customFormat="1" ht="16.5" customHeight="1" x14ac:dyDescent="0.3">
      <c r="A72" s="18" t="b">
        <v>1</v>
      </c>
      <c r="B72" s="18" t="s">
        <v>149</v>
      </c>
      <c r="C72" s="18">
        <v>100305006</v>
      </c>
      <c r="D72" s="18">
        <v>2067</v>
      </c>
      <c r="E72" s="18" t="s">
        <v>55</v>
      </c>
      <c r="F72" s="18" t="s">
        <v>368</v>
      </c>
      <c r="G72" s="18">
        <v>1</v>
      </c>
      <c r="H72" s="19" t="s">
        <v>56</v>
      </c>
      <c r="I72" s="19">
        <v>1.5</v>
      </c>
      <c r="J72" s="19">
        <v>1</v>
      </c>
      <c r="K72" s="19" t="s">
        <v>57</v>
      </c>
      <c r="L72" s="18">
        <v>1.05</v>
      </c>
      <c r="M72" s="18">
        <v>1</v>
      </c>
      <c r="N72" s="18">
        <v>1</v>
      </c>
      <c r="O72" s="18">
        <v>1</v>
      </c>
      <c r="P72" s="18">
        <v>1</v>
      </c>
      <c r="Q72" s="18" t="s">
        <v>58</v>
      </c>
      <c r="R72" s="18">
        <v>1</v>
      </c>
      <c r="S72" s="18">
        <v>1</v>
      </c>
      <c r="T72" s="18">
        <v>1</v>
      </c>
      <c r="U72" s="18">
        <f>U71+0.3</f>
        <v>3.0999999999999996</v>
      </c>
      <c r="V72" s="18">
        <v>1</v>
      </c>
    </row>
    <row r="73" spans="1:22" s="23" customFormat="1" ht="16.5" customHeight="1" x14ac:dyDescent="0.3">
      <c r="A73" s="18" t="b">
        <v>1</v>
      </c>
      <c r="B73" s="18" t="s">
        <v>150</v>
      </c>
      <c r="C73" s="18">
        <v>100405001</v>
      </c>
      <c r="D73" s="18">
        <v>2068</v>
      </c>
      <c r="E73" s="18" t="s">
        <v>77</v>
      </c>
      <c r="F73" s="18" t="s">
        <v>368</v>
      </c>
      <c r="G73" s="18">
        <v>1</v>
      </c>
      <c r="H73" s="19" t="s">
        <v>56</v>
      </c>
      <c r="I73" s="19">
        <v>2</v>
      </c>
      <c r="J73" s="19">
        <v>1</v>
      </c>
      <c r="K73" s="19" t="s">
        <v>58</v>
      </c>
      <c r="L73" s="18">
        <v>1.1000000000000001</v>
      </c>
      <c r="M73" s="18">
        <v>1</v>
      </c>
      <c r="N73" s="18">
        <v>1</v>
      </c>
      <c r="O73" s="18">
        <v>1</v>
      </c>
      <c r="P73" s="18">
        <v>1</v>
      </c>
      <c r="Q73" s="18" t="s">
        <v>78</v>
      </c>
      <c r="R73" s="18">
        <v>1</v>
      </c>
      <c r="S73" s="18">
        <v>1</v>
      </c>
      <c r="T73" s="18">
        <v>1</v>
      </c>
      <c r="U73" s="18" t="s">
        <v>151</v>
      </c>
      <c r="V73" s="18">
        <v>1</v>
      </c>
    </row>
    <row r="74" spans="1:22" s="23" customFormat="1" ht="16.5" customHeight="1" x14ac:dyDescent="0.3">
      <c r="A74" s="24" t="b">
        <v>1</v>
      </c>
      <c r="B74" s="24" t="s">
        <v>152</v>
      </c>
      <c r="C74" s="24">
        <v>100505001</v>
      </c>
      <c r="D74" s="24">
        <v>2069</v>
      </c>
      <c r="E74" s="24" t="s">
        <v>80</v>
      </c>
      <c r="F74" s="18" t="s">
        <v>368</v>
      </c>
      <c r="G74" s="24">
        <v>1</v>
      </c>
      <c r="H74" s="19" t="s">
        <v>81</v>
      </c>
      <c r="I74" s="19">
        <v>1</v>
      </c>
      <c r="J74" s="19">
        <v>1</v>
      </c>
      <c r="K74" s="19" t="s">
        <v>78</v>
      </c>
      <c r="L74" s="24">
        <v>1.1000000000000001</v>
      </c>
      <c r="M74" s="24">
        <v>1</v>
      </c>
      <c r="N74" s="24">
        <v>1</v>
      </c>
      <c r="O74" s="24">
        <v>1</v>
      </c>
      <c r="P74" s="24">
        <v>1</v>
      </c>
      <c r="Q74" s="24">
        <v>5</v>
      </c>
      <c r="R74" s="24">
        <v>1</v>
      </c>
      <c r="S74" s="24">
        <v>1</v>
      </c>
      <c r="T74" s="24">
        <v>1</v>
      </c>
      <c r="U74" s="24">
        <v>2</v>
      </c>
      <c r="V74" s="24">
        <v>1</v>
      </c>
    </row>
    <row r="75" spans="1:22" s="23" customFormat="1" ht="16.5" customHeight="1" x14ac:dyDescent="0.3">
      <c r="A75" s="25" t="b">
        <v>1</v>
      </c>
      <c r="B75" s="25" t="s">
        <v>153</v>
      </c>
      <c r="C75" s="25">
        <v>100206001</v>
      </c>
      <c r="D75" s="25">
        <v>2070</v>
      </c>
      <c r="E75" s="25" t="s">
        <v>51</v>
      </c>
      <c r="F75" s="25" t="s">
        <v>367</v>
      </c>
      <c r="G75" s="25">
        <v>1</v>
      </c>
      <c r="H75" s="25">
        <v>1</v>
      </c>
      <c r="I75" s="25">
        <v>1</v>
      </c>
      <c r="J75" s="25">
        <v>1</v>
      </c>
      <c r="K75" s="25">
        <v>1</v>
      </c>
      <c r="L75" s="25">
        <v>1</v>
      </c>
      <c r="M75" s="25">
        <v>1</v>
      </c>
      <c r="N75" s="25">
        <v>1</v>
      </c>
      <c r="O75" s="25">
        <v>1</v>
      </c>
      <c r="P75" s="25">
        <v>1</v>
      </c>
      <c r="Q75" s="25">
        <v>1</v>
      </c>
      <c r="R75" s="25">
        <v>1</v>
      </c>
      <c r="S75" s="25">
        <v>1</v>
      </c>
      <c r="T75" s="25">
        <v>1</v>
      </c>
      <c r="U75" s="25">
        <v>2.5</v>
      </c>
      <c r="V75" s="25">
        <v>1</v>
      </c>
    </row>
    <row r="76" spans="1:22" s="23" customFormat="1" ht="16.5" customHeight="1" x14ac:dyDescent="0.3">
      <c r="A76" s="25" t="b">
        <v>1</v>
      </c>
      <c r="B76" s="25" t="s">
        <v>154</v>
      </c>
      <c r="C76" s="25">
        <v>100306001</v>
      </c>
      <c r="D76" s="25">
        <v>2071</v>
      </c>
      <c r="E76" s="25" t="s">
        <v>55</v>
      </c>
      <c r="F76" s="25" t="s">
        <v>367</v>
      </c>
      <c r="G76" s="25">
        <v>1</v>
      </c>
      <c r="H76" s="19" t="s">
        <v>56</v>
      </c>
      <c r="I76" s="19">
        <v>1.5</v>
      </c>
      <c r="J76" s="19">
        <v>1</v>
      </c>
      <c r="K76" s="19" t="s">
        <v>57</v>
      </c>
      <c r="L76" s="25">
        <v>1.05</v>
      </c>
      <c r="M76" s="25">
        <v>1</v>
      </c>
      <c r="N76" s="25">
        <v>1</v>
      </c>
      <c r="O76" s="25">
        <v>1</v>
      </c>
      <c r="P76" s="25">
        <v>1</v>
      </c>
      <c r="Q76" s="25">
        <v>2</v>
      </c>
      <c r="R76" s="25">
        <v>1</v>
      </c>
      <c r="S76" s="25">
        <v>1</v>
      </c>
      <c r="T76" s="25">
        <v>1</v>
      </c>
      <c r="U76" s="25">
        <f>U75+0.3</f>
        <v>2.8</v>
      </c>
      <c r="V76" s="25">
        <v>1</v>
      </c>
    </row>
    <row r="77" spans="1:22" s="23" customFormat="1" ht="16.5" customHeight="1" x14ac:dyDescent="0.3">
      <c r="A77" s="25" t="b">
        <v>1</v>
      </c>
      <c r="B77" s="25" t="s">
        <v>155</v>
      </c>
      <c r="C77" s="25">
        <v>100206002</v>
      </c>
      <c r="D77" s="25">
        <v>2072</v>
      </c>
      <c r="E77" s="25" t="s">
        <v>51</v>
      </c>
      <c r="F77" s="20" t="s">
        <v>369</v>
      </c>
      <c r="G77" s="25">
        <v>1</v>
      </c>
      <c r="H77" s="25">
        <v>0.95</v>
      </c>
      <c r="I77" s="25">
        <v>1</v>
      </c>
      <c r="J77" s="25">
        <v>1</v>
      </c>
      <c r="K77" s="25">
        <v>1.05</v>
      </c>
      <c r="L77" s="25">
        <v>1.05</v>
      </c>
      <c r="M77" s="25">
        <v>1</v>
      </c>
      <c r="N77" s="25">
        <v>1</v>
      </c>
      <c r="O77" s="25">
        <v>1</v>
      </c>
      <c r="P77" s="25">
        <v>1</v>
      </c>
      <c r="Q77" s="25">
        <v>1.05</v>
      </c>
      <c r="R77" s="25">
        <v>1</v>
      </c>
      <c r="S77" s="25">
        <v>1</v>
      </c>
      <c r="T77" s="25">
        <v>1</v>
      </c>
      <c r="U77" s="25">
        <v>2.4</v>
      </c>
      <c r="V77" s="25">
        <v>1</v>
      </c>
    </row>
    <row r="78" spans="1:22" ht="16.5" customHeight="1" x14ac:dyDescent="0.3">
      <c r="A78" s="25" t="b">
        <v>1</v>
      </c>
      <c r="B78" s="25" t="s">
        <v>156</v>
      </c>
      <c r="C78" s="25">
        <v>100306002</v>
      </c>
      <c r="D78" s="25">
        <v>2073</v>
      </c>
      <c r="E78" s="25" t="s">
        <v>55</v>
      </c>
      <c r="F78" s="20" t="s">
        <v>369</v>
      </c>
      <c r="G78" s="25">
        <v>1</v>
      </c>
      <c r="H78" s="19" t="s">
        <v>56</v>
      </c>
      <c r="I78" s="19">
        <v>1.5</v>
      </c>
      <c r="J78" s="19">
        <v>1</v>
      </c>
      <c r="K78" s="19" t="s">
        <v>57</v>
      </c>
      <c r="L78" s="25">
        <v>1.05</v>
      </c>
      <c r="M78" s="25">
        <v>1</v>
      </c>
      <c r="N78" s="25">
        <v>1</v>
      </c>
      <c r="O78" s="25">
        <v>1</v>
      </c>
      <c r="P78" s="25">
        <v>1</v>
      </c>
      <c r="Q78" s="25">
        <v>2</v>
      </c>
      <c r="R78" s="25">
        <v>1</v>
      </c>
      <c r="S78" s="25">
        <v>1</v>
      </c>
      <c r="T78" s="25">
        <v>1</v>
      </c>
      <c r="U78" s="25">
        <f>U77+0.3</f>
        <v>2.6999999999999997</v>
      </c>
      <c r="V78" s="25">
        <v>1</v>
      </c>
    </row>
    <row r="79" spans="1:22" ht="16.5" customHeight="1" x14ac:dyDescent="0.3">
      <c r="A79" s="25" t="b">
        <v>1</v>
      </c>
      <c r="B79" s="25" t="s">
        <v>157</v>
      </c>
      <c r="C79" s="25">
        <v>100206003</v>
      </c>
      <c r="D79" s="25">
        <v>2074</v>
      </c>
      <c r="E79" s="25" t="s">
        <v>51</v>
      </c>
      <c r="F79" s="25" t="s">
        <v>367</v>
      </c>
      <c r="G79" s="25">
        <v>1</v>
      </c>
      <c r="H79" s="25">
        <v>1.1000000000000001</v>
      </c>
      <c r="I79" s="25">
        <v>1.5</v>
      </c>
      <c r="J79" s="25">
        <v>1</v>
      </c>
      <c r="K79" s="25">
        <v>1.03</v>
      </c>
      <c r="L79" s="25">
        <v>1.05</v>
      </c>
      <c r="M79" s="25">
        <v>1</v>
      </c>
      <c r="N79" s="25">
        <v>1</v>
      </c>
      <c r="O79" s="25">
        <v>1</v>
      </c>
      <c r="P79" s="25">
        <v>1</v>
      </c>
      <c r="Q79" s="25">
        <v>1.05</v>
      </c>
      <c r="R79" s="25">
        <v>1</v>
      </c>
      <c r="S79" s="25">
        <v>1</v>
      </c>
      <c r="T79" s="25">
        <v>1</v>
      </c>
      <c r="U79" s="25">
        <v>2</v>
      </c>
      <c r="V79" s="25">
        <v>1</v>
      </c>
    </row>
    <row r="80" spans="1:22" ht="16.5" customHeight="1" x14ac:dyDescent="0.3">
      <c r="A80" s="25" t="b">
        <v>1</v>
      </c>
      <c r="B80" s="25" t="s">
        <v>158</v>
      </c>
      <c r="C80" s="25">
        <v>100306003</v>
      </c>
      <c r="D80" s="25">
        <v>2075</v>
      </c>
      <c r="E80" s="25" t="s">
        <v>55</v>
      </c>
      <c r="F80" s="25" t="s">
        <v>367</v>
      </c>
      <c r="G80" s="25">
        <v>1</v>
      </c>
      <c r="H80" s="19" t="s">
        <v>56</v>
      </c>
      <c r="I80" s="19">
        <v>1.5</v>
      </c>
      <c r="J80" s="19">
        <v>1</v>
      </c>
      <c r="K80" s="19" t="s">
        <v>57</v>
      </c>
      <c r="L80" s="25">
        <v>1.05</v>
      </c>
      <c r="M80" s="25">
        <v>1</v>
      </c>
      <c r="N80" s="25">
        <v>1</v>
      </c>
      <c r="O80" s="25">
        <v>1</v>
      </c>
      <c r="P80" s="25">
        <v>1</v>
      </c>
      <c r="Q80" s="25">
        <v>2</v>
      </c>
      <c r="R80" s="25">
        <v>1</v>
      </c>
      <c r="S80" s="25">
        <v>1</v>
      </c>
      <c r="T80" s="25">
        <v>1</v>
      </c>
      <c r="U80" s="25">
        <f>U79+0.3</f>
        <v>2.2999999999999998</v>
      </c>
      <c r="V80" s="25">
        <v>1</v>
      </c>
    </row>
    <row r="81" spans="1:22" ht="16.5" customHeight="1" x14ac:dyDescent="0.3">
      <c r="A81" s="25" t="b">
        <v>1</v>
      </c>
      <c r="B81" s="25" t="s">
        <v>159</v>
      </c>
      <c r="C81" s="25">
        <v>100206004</v>
      </c>
      <c r="D81" s="25">
        <v>2076</v>
      </c>
      <c r="E81" s="25" t="s">
        <v>51</v>
      </c>
      <c r="F81" s="20" t="s">
        <v>369</v>
      </c>
      <c r="G81" s="25">
        <v>1</v>
      </c>
      <c r="H81" s="25">
        <v>0.98</v>
      </c>
      <c r="I81" s="25">
        <v>1.5</v>
      </c>
      <c r="J81" s="25">
        <v>1</v>
      </c>
      <c r="K81" s="25">
        <v>1.1000000000000001</v>
      </c>
      <c r="L81" s="25">
        <v>1.1000000000000001</v>
      </c>
      <c r="M81" s="25">
        <v>1</v>
      </c>
      <c r="N81" s="25">
        <v>1</v>
      </c>
      <c r="O81" s="25">
        <v>1</v>
      </c>
      <c r="P81" s="25">
        <v>1</v>
      </c>
      <c r="Q81" s="25">
        <v>1</v>
      </c>
      <c r="R81" s="25">
        <v>1</v>
      </c>
      <c r="S81" s="25">
        <v>1</v>
      </c>
      <c r="T81" s="25">
        <v>1</v>
      </c>
      <c r="U81" s="25">
        <v>1.95</v>
      </c>
      <c r="V81" s="25">
        <v>1</v>
      </c>
    </row>
    <row r="82" spans="1:22" ht="16.5" customHeight="1" x14ac:dyDescent="0.3">
      <c r="A82" s="25" t="b">
        <v>1</v>
      </c>
      <c r="B82" s="25" t="s">
        <v>160</v>
      </c>
      <c r="C82" s="25">
        <v>100306004</v>
      </c>
      <c r="D82" s="25">
        <v>2077</v>
      </c>
      <c r="E82" s="25" t="s">
        <v>55</v>
      </c>
      <c r="F82" s="20" t="s">
        <v>369</v>
      </c>
      <c r="G82" s="25">
        <v>1</v>
      </c>
      <c r="H82" s="19" t="s">
        <v>56</v>
      </c>
      <c r="I82" s="19">
        <v>1.5</v>
      </c>
      <c r="J82" s="19">
        <v>1</v>
      </c>
      <c r="K82" s="19" t="s">
        <v>57</v>
      </c>
      <c r="L82" s="25">
        <v>1.05</v>
      </c>
      <c r="M82" s="25">
        <v>1</v>
      </c>
      <c r="N82" s="25">
        <v>1</v>
      </c>
      <c r="O82" s="25">
        <v>1</v>
      </c>
      <c r="P82" s="25">
        <v>1</v>
      </c>
      <c r="Q82" s="25">
        <v>2</v>
      </c>
      <c r="R82" s="25">
        <v>1</v>
      </c>
      <c r="S82" s="25">
        <v>1</v>
      </c>
      <c r="T82" s="25">
        <v>1</v>
      </c>
      <c r="U82" s="25">
        <f>U81+0.3</f>
        <v>2.25</v>
      </c>
      <c r="V82" s="25">
        <v>1</v>
      </c>
    </row>
    <row r="83" spans="1:22" ht="16.5" customHeight="1" x14ac:dyDescent="0.3">
      <c r="A83" s="25" t="b">
        <v>1</v>
      </c>
      <c r="B83" s="25" t="s">
        <v>161</v>
      </c>
      <c r="C83" s="25">
        <v>100206005</v>
      </c>
      <c r="D83" s="25">
        <v>2078</v>
      </c>
      <c r="E83" s="25" t="s">
        <v>51</v>
      </c>
      <c r="F83" s="25" t="s">
        <v>367</v>
      </c>
      <c r="G83" s="25">
        <v>1</v>
      </c>
      <c r="H83" s="25">
        <v>1.05</v>
      </c>
      <c r="I83" s="25">
        <v>2</v>
      </c>
      <c r="J83" s="25">
        <v>1</v>
      </c>
      <c r="K83" s="25">
        <v>1.2</v>
      </c>
      <c r="L83" s="25">
        <v>1.05</v>
      </c>
      <c r="M83" s="25">
        <v>1</v>
      </c>
      <c r="N83" s="25">
        <v>1</v>
      </c>
      <c r="O83" s="25">
        <v>1</v>
      </c>
      <c r="P83" s="25">
        <v>1</v>
      </c>
      <c r="Q83" s="25">
        <v>1.05</v>
      </c>
      <c r="R83" s="25">
        <v>1</v>
      </c>
      <c r="S83" s="25">
        <v>1</v>
      </c>
      <c r="T83" s="25">
        <v>1</v>
      </c>
      <c r="U83" s="25">
        <v>2.2000000000000002</v>
      </c>
      <c r="V83" s="25">
        <v>1</v>
      </c>
    </row>
    <row r="84" spans="1:22" ht="16.5" customHeight="1" x14ac:dyDescent="0.3">
      <c r="A84" s="25" t="b">
        <v>1</v>
      </c>
      <c r="B84" s="25" t="s">
        <v>162</v>
      </c>
      <c r="C84" s="25">
        <v>100306005</v>
      </c>
      <c r="D84" s="25">
        <v>2079</v>
      </c>
      <c r="E84" s="25" t="s">
        <v>55</v>
      </c>
      <c r="F84" s="25" t="s">
        <v>367</v>
      </c>
      <c r="G84" s="25">
        <v>1</v>
      </c>
      <c r="H84" s="19" t="s">
        <v>56</v>
      </c>
      <c r="I84" s="19">
        <v>1.5</v>
      </c>
      <c r="J84" s="19">
        <v>1</v>
      </c>
      <c r="K84" s="19" t="s">
        <v>57</v>
      </c>
      <c r="L84" s="25">
        <v>1.05</v>
      </c>
      <c r="M84" s="25">
        <v>1</v>
      </c>
      <c r="N84" s="25">
        <v>1</v>
      </c>
      <c r="O84" s="25">
        <v>1</v>
      </c>
      <c r="P84" s="25">
        <v>1</v>
      </c>
      <c r="Q84" s="25">
        <v>2</v>
      </c>
      <c r="R84" s="25">
        <v>1</v>
      </c>
      <c r="S84" s="25">
        <v>1</v>
      </c>
      <c r="T84" s="25">
        <v>1</v>
      </c>
      <c r="U84" s="25">
        <f>U83+0.3</f>
        <v>2.5</v>
      </c>
      <c r="V84" s="25">
        <v>1</v>
      </c>
    </row>
    <row r="85" spans="1:22" ht="16.5" customHeight="1" x14ac:dyDescent="0.3">
      <c r="A85" s="25" t="b">
        <v>1</v>
      </c>
      <c r="B85" s="25" t="s">
        <v>163</v>
      </c>
      <c r="C85" s="25">
        <v>100206006</v>
      </c>
      <c r="D85" s="25">
        <v>2080</v>
      </c>
      <c r="E85" s="25" t="s">
        <v>51</v>
      </c>
      <c r="F85" s="20" t="s">
        <v>369</v>
      </c>
      <c r="G85" s="25">
        <v>1</v>
      </c>
      <c r="H85" s="25">
        <v>1.4</v>
      </c>
      <c r="I85" s="25">
        <v>2</v>
      </c>
      <c r="J85" s="25">
        <v>1</v>
      </c>
      <c r="K85" s="25">
        <v>0.85</v>
      </c>
      <c r="L85" s="25">
        <v>1.05</v>
      </c>
      <c r="M85" s="25">
        <v>1</v>
      </c>
      <c r="N85" s="25">
        <v>1</v>
      </c>
      <c r="O85" s="25">
        <v>1</v>
      </c>
      <c r="P85" s="25">
        <v>1</v>
      </c>
      <c r="Q85" s="25">
        <v>1.05</v>
      </c>
      <c r="R85" s="25">
        <v>1</v>
      </c>
      <c r="S85" s="25">
        <v>1</v>
      </c>
      <c r="T85" s="25">
        <v>1</v>
      </c>
      <c r="U85" s="25">
        <v>1.8</v>
      </c>
      <c r="V85" s="25">
        <v>1</v>
      </c>
    </row>
    <row r="86" spans="1:22" ht="16.5" customHeight="1" x14ac:dyDescent="0.3">
      <c r="A86" s="25" t="b">
        <v>1</v>
      </c>
      <c r="B86" s="25" t="s">
        <v>164</v>
      </c>
      <c r="C86" s="25">
        <v>100306006</v>
      </c>
      <c r="D86" s="25">
        <v>2081</v>
      </c>
      <c r="E86" s="25" t="s">
        <v>55</v>
      </c>
      <c r="F86" s="20" t="s">
        <v>369</v>
      </c>
      <c r="G86" s="25">
        <v>1</v>
      </c>
      <c r="H86" s="19" t="s">
        <v>56</v>
      </c>
      <c r="I86" s="19">
        <v>1.5</v>
      </c>
      <c r="J86" s="19">
        <v>1</v>
      </c>
      <c r="K86" s="19" t="s">
        <v>57</v>
      </c>
      <c r="L86" s="25">
        <v>1.05</v>
      </c>
      <c r="M86" s="25">
        <v>1</v>
      </c>
      <c r="N86" s="25">
        <v>1</v>
      </c>
      <c r="O86" s="25">
        <v>1</v>
      </c>
      <c r="P86" s="25">
        <v>1</v>
      </c>
      <c r="Q86" s="25">
        <v>2</v>
      </c>
      <c r="R86" s="25">
        <v>1</v>
      </c>
      <c r="S86" s="25">
        <v>1</v>
      </c>
      <c r="T86" s="25">
        <v>1</v>
      </c>
      <c r="U86" s="25">
        <f>U85+0.3</f>
        <v>2.1</v>
      </c>
      <c r="V86" s="25">
        <v>1</v>
      </c>
    </row>
    <row r="87" spans="1:22" ht="16.5" customHeight="1" x14ac:dyDescent="0.3">
      <c r="A87" s="25" t="b">
        <v>1</v>
      </c>
      <c r="B87" s="25" t="s">
        <v>165</v>
      </c>
      <c r="C87" s="25">
        <v>100406001</v>
      </c>
      <c r="D87" s="25">
        <v>2082</v>
      </c>
      <c r="E87" s="25" t="s">
        <v>77</v>
      </c>
      <c r="F87" s="25" t="s">
        <v>367</v>
      </c>
      <c r="G87" s="25">
        <v>1</v>
      </c>
      <c r="H87" s="19" t="s">
        <v>56</v>
      </c>
      <c r="I87" s="19">
        <v>2</v>
      </c>
      <c r="J87" s="19">
        <v>1</v>
      </c>
      <c r="K87" s="19" t="s">
        <v>58</v>
      </c>
      <c r="L87" s="25">
        <v>1.05</v>
      </c>
      <c r="M87" s="25">
        <v>1</v>
      </c>
      <c r="N87" s="25">
        <v>1</v>
      </c>
      <c r="O87" s="25">
        <v>1</v>
      </c>
      <c r="P87" s="25">
        <v>1</v>
      </c>
      <c r="Q87" s="25">
        <v>3</v>
      </c>
      <c r="R87" s="25">
        <v>1</v>
      </c>
      <c r="S87" s="25">
        <v>1</v>
      </c>
      <c r="T87" s="25">
        <v>1</v>
      </c>
      <c r="U87" s="25">
        <v>2</v>
      </c>
      <c r="V87" s="25">
        <v>1</v>
      </c>
    </row>
    <row r="88" spans="1:22" ht="16.5" customHeight="1" x14ac:dyDescent="0.3">
      <c r="A88" s="25" t="b">
        <v>1</v>
      </c>
      <c r="B88" s="25" t="s">
        <v>166</v>
      </c>
      <c r="C88" s="25">
        <v>100506001</v>
      </c>
      <c r="D88" s="25">
        <v>2083</v>
      </c>
      <c r="E88" s="25" t="s">
        <v>80</v>
      </c>
      <c r="F88" s="25" t="s">
        <v>367</v>
      </c>
      <c r="G88" s="25">
        <v>1</v>
      </c>
      <c r="H88" s="19" t="s">
        <v>81</v>
      </c>
      <c r="I88" s="19">
        <v>1</v>
      </c>
      <c r="J88" s="19">
        <v>1</v>
      </c>
      <c r="K88" s="19" t="s">
        <v>78</v>
      </c>
      <c r="L88" s="25">
        <v>1.1000000000000001</v>
      </c>
      <c r="M88" s="25">
        <v>1</v>
      </c>
      <c r="N88" s="25">
        <v>1</v>
      </c>
      <c r="O88" s="25">
        <v>1</v>
      </c>
      <c r="P88" s="25">
        <v>1</v>
      </c>
      <c r="Q88" s="25">
        <v>5</v>
      </c>
      <c r="R88" s="25">
        <v>1</v>
      </c>
      <c r="S88" s="25">
        <v>1</v>
      </c>
      <c r="T88" s="25">
        <v>1</v>
      </c>
      <c r="U88" s="25">
        <v>2</v>
      </c>
      <c r="V88" s="25">
        <v>1</v>
      </c>
    </row>
    <row r="89" spans="1:22" ht="16.5" customHeight="1" x14ac:dyDescent="0.3">
      <c r="A89" s="24" t="b">
        <v>1</v>
      </c>
      <c r="B89" s="24" t="s">
        <v>167</v>
      </c>
      <c r="C89" s="24">
        <v>100207001</v>
      </c>
      <c r="D89" s="24">
        <v>2084</v>
      </c>
      <c r="E89" s="24" t="s">
        <v>51</v>
      </c>
      <c r="F89" s="24" t="s">
        <v>367</v>
      </c>
      <c r="G89" s="24">
        <v>1</v>
      </c>
      <c r="H89" s="24">
        <v>1</v>
      </c>
      <c r="I89" s="24">
        <v>1</v>
      </c>
      <c r="J89" s="24">
        <v>1</v>
      </c>
      <c r="K89" s="24">
        <v>1</v>
      </c>
      <c r="L89" s="24">
        <v>1</v>
      </c>
      <c r="M89" s="24">
        <v>1</v>
      </c>
      <c r="N89" s="24">
        <v>1</v>
      </c>
      <c r="O89" s="24">
        <v>1</v>
      </c>
      <c r="P89" s="24">
        <v>1</v>
      </c>
      <c r="Q89" s="24">
        <v>1</v>
      </c>
      <c r="R89" s="24">
        <v>1</v>
      </c>
      <c r="S89" s="24">
        <v>1</v>
      </c>
      <c r="T89" s="24">
        <v>1</v>
      </c>
      <c r="U89" s="24">
        <v>2.1</v>
      </c>
      <c r="V89" s="24">
        <v>1</v>
      </c>
    </row>
    <row r="90" spans="1:22" ht="16.5" customHeight="1" x14ac:dyDescent="0.3">
      <c r="A90" s="24" t="b">
        <v>1</v>
      </c>
      <c r="B90" s="24" t="s">
        <v>168</v>
      </c>
      <c r="C90" s="24">
        <v>100307001</v>
      </c>
      <c r="D90" s="24">
        <v>2085</v>
      </c>
      <c r="E90" s="24" t="s">
        <v>55</v>
      </c>
      <c r="F90" s="24" t="s">
        <v>367</v>
      </c>
      <c r="G90" s="24">
        <v>1</v>
      </c>
      <c r="H90" s="19" t="s">
        <v>56</v>
      </c>
      <c r="I90" s="19">
        <v>1.5</v>
      </c>
      <c r="J90" s="19">
        <v>1</v>
      </c>
      <c r="K90" s="19" t="s">
        <v>57</v>
      </c>
      <c r="L90" s="24">
        <v>1.05</v>
      </c>
      <c r="M90" s="24">
        <v>1</v>
      </c>
      <c r="N90" s="24">
        <v>1</v>
      </c>
      <c r="O90" s="24">
        <v>1</v>
      </c>
      <c r="P90" s="24">
        <v>1</v>
      </c>
      <c r="Q90" s="24">
        <v>2</v>
      </c>
      <c r="R90" s="24">
        <v>1</v>
      </c>
      <c r="S90" s="24">
        <v>1</v>
      </c>
      <c r="T90" s="24">
        <v>1</v>
      </c>
      <c r="U90" s="24">
        <f>U89+0.3</f>
        <v>2.4</v>
      </c>
      <c r="V90" s="24">
        <v>1</v>
      </c>
    </row>
    <row r="91" spans="1:22" ht="16.5" customHeight="1" x14ac:dyDescent="0.3">
      <c r="A91" s="24" t="b">
        <v>1</v>
      </c>
      <c r="B91" s="24" t="s">
        <v>169</v>
      </c>
      <c r="C91" s="24">
        <v>100207002</v>
      </c>
      <c r="D91" s="24">
        <v>2086</v>
      </c>
      <c r="E91" s="24" t="s">
        <v>51</v>
      </c>
      <c r="F91" s="18" t="s">
        <v>370</v>
      </c>
      <c r="G91" s="24">
        <v>1</v>
      </c>
      <c r="H91" s="24">
        <v>0.95</v>
      </c>
      <c r="I91" s="24">
        <v>1</v>
      </c>
      <c r="J91" s="24">
        <v>1</v>
      </c>
      <c r="K91" s="24">
        <v>1.06</v>
      </c>
      <c r="L91" s="24">
        <v>1</v>
      </c>
      <c r="M91" s="24">
        <v>1</v>
      </c>
      <c r="N91" s="24">
        <v>1</v>
      </c>
      <c r="O91" s="24">
        <v>1</v>
      </c>
      <c r="P91" s="24">
        <v>1</v>
      </c>
      <c r="Q91" s="24">
        <v>1</v>
      </c>
      <c r="R91" s="24">
        <v>1</v>
      </c>
      <c r="S91" s="24">
        <v>1</v>
      </c>
      <c r="T91" s="24">
        <v>1</v>
      </c>
      <c r="U91" s="24">
        <v>2.0499999999999998</v>
      </c>
      <c r="V91" s="24">
        <v>1</v>
      </c>
    </row>
    <row r="92" spans="1:22" ht="16.5" customHeight="1" x14ac:dyDescent="0.3">
      <c r="A92" s="24" t="b">
        <v>1</v>
      </c>
      <c r="B92" s="24" t="s">
        <v>170</v>
      </c>
      <c r="C92" s="24">
        <v>100307002</v>
      </c>
      <c r="D92" s="24">
        <v>2087</v>
      </c>
      <c r="E92" s="24" t="s">
        <v>55</v>
      </c>
      <c r="F92" s="18" t="s">
        <v>370</v>
      </c>
      <c r="G92" s="24">
        <v>1</v>
      </c>
      <c r="H92" s="19" t="s">
        <v>56</v>
      </c>
      <c r="I92" s="19">
        <v>1.5</v>
      </c>
      <c r="J92" s="19">
        <v>1</v>
      </c>
      <c r="K92" s="19" t="s">
        <v>57</v>
      </c>
      <c r="L92" s="24">
        <v>1.05</v>
      </c>
      <c r="M92" s="24">
        <v>1</v>
      </c>
      <c r="N92" s="24">
        <v>1</v>
      </c>
      <c r="O92" s="24">
        <v>1</v>
      </c>
      <c r="P92" s="24">
        <v>1</v>
      </c>
      <c r="Q92" s="24">
        <v>2</v>
      </c>
      <c r="R92" s="24">
        <v>1</v>
      </c>
      <c r="S92" s="24">
        <v>1</v>
      </c>
      <c r="T92" s="24">
        <v>1</v>
      </c>
      <c r="U92" s="24">
        <f>U91+0.3</f>
        <v>2.3499999999999996</v>
      </c>
      <c r="V92" s="24">
        <v>1</v>
      </c>
    </row>
    <row r="93" spans="1:22" ht="16.5" customHeight="1" x14ac:dyDescent="0.3">
      <c r="A93" s="24" t="b">
        <v>1</v>
      </c>
      <c r="B93" s="24" t="s">
        <v>171</v>
      </c>
      <c r="C93" s="24">
        <v>100207003</v>
      </c>
      <c r="D93" s="24">
        <v>2088</v>
      </c>
      <c r="E93" s="24" t="s">
        <v>51</v>
      </c>
      <c r="F93" s="24" t="s">
        <v>367</v>
      </c>
      <c r="G93" s="24">
        <v>1</v>
      </c>
      <c r="H93" s="24">
        <v>1.1499999999999999</v>
      </c>
      <c r="I93" s="24">
        <v>1</v>
      </c>
      <c r="J93" s="24">
        <v>1</v>
      </c>
      <c r="K93" s="24">
        <v>0.9</v>
      </c>
      <c r="L93" s="24">
        <v>1.05</v>
      </c>
      <c r="M93" s="24">
        <v>1</v>
      </c>
      <c r="N93" s="24">
        <v>1</v>
      </c>
      <c r="O93" s="24">
        <v>1</v>
      </c>
      <c r="P93" s="24">
        <v>1</v>
      </c>
      <c r="Q93" s="24">
        <v>2</v>
      </c>
      <c r="R93" s="24">
        <v>1</v>
      </c>
      <c r="S93" s="24">
        <v>1</v>
      </c>
      <c r="T93" s="24">
        <v>1</v>
      </c>
      <c r="U93" s="24">
        <v>2</v>
      </c>
      <c r="V93" s="24">
        <v>1</v>
      </c>
    </row>
    <row r="94" spans="1:22" ht="16.5" customHeight="1" x14ac:dyDescent="0.3">
      <c r="A94" s="24" t="b">
        <v>1</v>
      </c>
      <c r="B94" s="24" t="s">
        <v>172</v>
      </c>
      <c r="C94" s="24">
        <v>100307003</v>
      </c>
      <c r="D94" s="24">
        <v>2089</v>
      </c>
      <c r="E94" s="24" t="s">
        <v>55</v>
      </c>
      <c r="F94" s="24" t="s">
        <v>367</v>
      </c>
      <c r="G94" s="24">
        <v>1</v>
      </c>
      <c r="H94" s="19" t="s">
        <v>56</v>
      </c>
      <c r="I94" s="19">
        <v>1.5</v>
      </c>
      <c r="J94" s="19">
        <v>1</v>
      </c>
      <c r="K94" s="19" t="s">
        <v>57</v>
      </c>
      <c r="L94" s="24">
        <v>1.05</v>
      </c>
      <c r="M94" s="24">
        <v>1</v>
      </c>
      <c r="N94" s="24">
        <v>1</v>
      </c>
      <c r="O94" s="24">
        <v>1</v>
      </c>
      <c r="P94" s="24">
        <v>1</v>
      </c>
      <c r="Q94" s="24">
        <v>2</v>
      </c>
      <c r="R94" s="24">
        <v>1</v>
      </c>
      <c r="S94" s="24">
        <v>1</v>
      </c>
      <c r="T94" s="24">
        <v>1</v>
      </c>
      <c r="U94" s="24">
        <f>U93+0.3</f>
        <v>2.2999999999999998</v>
      </c>
      <c r="V94" s="24">
        <v>1</v>
      </c>
    </row>
    <row r="95" spans="1:22" ht="16.5" customHeight="1" x14ac:dyDescent="0.3">
      <c r="A95" s="24" t="b">
        <v>1</v>
      </c>
      <c r="B95" s="24" t="s">
        <v>173</v>
      </c>
      <c r="C95" s="24">
        <v>100207004</v>
      </c>
      <c r="D95" s="24">
        <v>2090</v>
      </c>
      <c r="E95" s="24" t="s">
        <v>51</v>
      </c>
      <c r="F95" s="18" t="s">
        <v>370</v>
      </c>
      <c r="G95" s="24">
        <v>1</v>
      </c>
      <c r="H95" s="24">
        <v>1.1000000000000001</v>
      </c>
      <c r="I95" s="24">
        <v>1.5</v>
      </c>
      <c r="J95" s="24">
        <v>1</v>
      </c>
      <c r="K95" s="24">
        <v>1.03</v>
      </c>
      <c r="L95" s="24">
        <v>1.1000000000000001</v>
      </c>
      <c r="M95" s="24">
        <v>1</v>
      </c>
      <c r="N95" s="24">
        <v>1</v>
      </c>
      <c r="O95" s="24">
        <v>1</v>
      </c>
      <c r="P95" s="24">
        <v>1</v>
      </c>
      <c r="Q95" s="24">
        <v>1</v>
      </c>
      <c r="R95" s="24">
        <v>1</v>
      </c>
      <c r="S95" s="24">
        <v>1</v>
      </c>
      <c r="T95" s="24">
        <v>1</v>
      </c>
      <c r="U95" s="24">
        <v>1.95</v>
      </c>
      <c r="V95" s="24">
        <v>1</v>
      </c>
    </row>
    <row r="96" spans="1:22" ht="16.5" customHeight="1" x14ac:dyDescent="0.3">
      <c r="A96" s="24" t="b">
        <v>1</v>
      </c>
      <c r="B96" s="24" t="s">
        <v>174</v>
      </c>
      <c r="C96" s="24">
        <v>100307004</v>
      </c>
      <c r="D96" s="24">
        <v>2091</v>
      </c>
      <c r="E96" s="24" t="s">
        <v>55</v>
      </c>
      <c r="F96" s="18" t="s">
        <v>370</v>
      </c>
      <c r="G96" s="24">
        <v>1</v>
      </c>
      <c r="H96" s="19" t="s">
        <v>56</v>
      </c>
      <c r="I96" s="19">
        <v>1.5</v>
      </c>
      <c r="J96" s="19">
        <v>1</v>
      </c>
      <c r="K96" s="19" t="s">
        <v>57</v>
      </c>
      <c r="L96" s="24">
        <v>1.05</v>
      </c>
      <c r="M96" s="24">
        <v>1</v>
      </c>
      <c r="N96" s="24">
        <v>1</v>
      </c>
      <c r="O96" s="24">
        <v>1</v>
      </c>
      <c r="P96" s="24">
        <v>1</v>
      </c>
      <c r="Q96" s="24">
        <v>2</v>
      </c>
      <c r="R96" s="24">
        <v>1</v>
      </c>
      <c r="S96" s="24">
        <v>1</v>
      </c>
      <c r="T96" s="24">
        <v>1</v>
      </c>
      <c r="U96" s="24">
        <f>U95+0.3</f>
        <v>2.25</v>
      </c>
      <c r="V96" s="24">
        <v>1</v>
      </c>
    </row>
    <row r="97" spans="1:22" ht="16.5" customHeight="1" x14ac:dyDescent="0.3">
      <c r="A97" s="24" t="b">
        <v>1</v>
      </c>
      <c r="B97" s="24" t="s">
        <v>175</v>
      </c>
      <c r="C97" s="24">
        <v>100207005</v>
      </c>
      <c r="D97" s="24">
        <v>2092</v>
      </c>
      <c r="E97" s="24" t="s">
        <v>51</v>
      </c>
      <c r="F97" s="24" t="s">
        <v>367</v>
      </c>
      <c r="G97" s="24">
        <v>1</v>
      </c>
      <c r="H97" s="24">
        <v>1.35</v>
      </c>
      <c r="I97" s="24">
        <v>2</v>
      </c>
      <c r="J97" s="24">
        <v>1</v>
      </c>
      <c r="K97" s="24">
        <v>0.92</v>
      </c>
      <c r="L97" s="24">
        <v>1.05</v>
      </c>
      <c r="M97" s="24">
        <v>1</v>
      </c>
      <c r="N97" s="24">
        <v>1</v>
      </c>
      <c r="O97" s="24">
        <v>1</v>
      </c>
      <c r="P97" s="24">
        <v>1</v>
      </c>
      <c r="Q97" s="24">
        <v>1</v>
      </c>
      <c r="R97" s="24">
        <v>1</v>
      </c>
      <c r="S97" s="24">
        <v>1</v>
      </c>
      <c r="T97" s="24">
        <v>1</v>
      </c>
      <c r="U97" s="24">
        <v>1.85</v>
      </c>
      <c r="V97" s="24">
        <v>1</v>
      </c>
    </row>
    <row r="98" spans="1:22" ht="16.5" customHeight="1" x14ac:dyDescent="0.3">
      <c r="A98" s="24" t="b">
        <v>1</v>
      </c>
      <c r="B98" s="24" t="s">
        <v>176</v>
      </c>
      <c r="C98" s="24">
        <v>100307005</v>
      </c>
      <c r="D98" s="24">
        <v>2093</v>
      </c>
      <c r="E98" s="24" t="s">
        <v>55</v>
      </c>
      <c r="F98" s="24" t="s">
        <v>367</v>
      </c>
      <c r="G98" s="24">
        <v>1</v>
      </c>
      <c r="H98" s="19" t="s">
        <v>56</v>
      </c>
      <c r="I98" s="19">
        <v>1.5</v>
      </c>
      <c r="J98" s="19">
        <v>1</v>
      </c>
      <c r="K98" s="19" t="s">
        <v>57</v>
      </c>
      <c r="L98" s="24">
        <v>1.05</v>
      </c>
      <c r="M98" s="24">
        <v>1</v>
      </c>
      <c r="N98" s="24">
        <v>1</v>
      </c>
      <c r="O98" s="24">
        <v>1</v>
      </c>
      <c r="P98" s="24">
        <v>1</v>
      </c>
      <c r="Q98" s="24">
        <v>2</v>
      </c>
      <c r="R98" s="24">
        <v>1</v>
      </c>
      <c r="S98" s="24">
        <v>1</v>
      </c>
      <c r="T98" s="24">
        <v>1</v>
      </c>
      <c r="U98" s="24">
        <f>U97+0.3</f>
        <v>2.15</v>
      </c>
      <c r="V98" s="24">
        <v>1</v>
      </c>
    </row>
    <row r="99" spans="1:22" ht="16.5" customHeight="1" x14ac:dyDescent="0.3">
      <c r="A99" s="24" t="b">
        <v>1</v>
      </c>
      <c r="B99" s="24" t="s">
        <v>177</v>
      </c>
      <c r="C99" s="24">
        <v>100207006</v>
      </c>
      <c r="D99" s="24">
        <v>2094</v>
      </c>
      <c r="E99" s="24" t="s">
        <v>51</v>
      </c>
      <c r="F99" s="24" t="s">
        <v>367</v>
      </c>
      <c r="G99" s="24">
        <v>1</v>
      </c>
      <c r="H99" s="24">
        <v>1.03</v>
      </c>
      <c r="I99" s="24">
        <v>2</v>
      </c>
      <c r="J99" s="24">
        <v>1</v>
      </c>
      <c r="K99" s="24">
        <v>1.2</v>
      </c>
      <c r="L99" s="24">
        <v>1.05</v>
      </c>
      <c r="M99" s="24">
        <v>1</v>
      </c>
      <c r="N99" s="24">
        <v>1</v>
      </c>
      <c r="O99" s="24">
        <v>1</v>
      </c>
      <c r="P99" s="24">
        <v>1</v>
      </c>
      <c r="Q99" s="24">
        <v>1</v>
      </c>
      <c r="R99" s="24">
        <v>1</v>
      </c>
      <c r="S99" s="24">
        <v>1</v>
      </c>
      <c r="T99" s="24">
        <v>1</v>
      </c>
      <c r="U99" s="24">
        <v>2.2000000000000002</v>
      </c>
      <c r="V99" s="24">
        <v>1</v>
      </c>
    </row>
    <row r="100" spans="1:22" ht="16.5" customHeight="1" x14ac:dyDescent="0.3">
      <c r="A100" s="24" t="b">
        <v>1</v>
      </c>
      <c r="B100" s="24" t="s">
        <v>178</v>
      </c>
      <c r="C100" s="24">
        <v>100307006</v>
      </c>
      <c r="D100" s="24">
        <v>2095</v>
      </c>
      <c r="E100" s="24" t="s">
        <v>55</v>
      </c>
      <c r="F100" s="24" t="s">
        <v>367</v>
      </c>
      <c r="G100" s="24">
        <v>1</v>
      </c>
      <c r="H100" s="19" t="s">
        <v>56</v>
      </c>
      <c r="I100" s="19">
        <v>1.5</v>
      </c>
      <c r="J100" s="19">
        <v>1</v>
      </c>
      <c r="K100" s="19" t="s">
        <v>57</v>
      </c>
      <c r="L100" s="24">
        <v>1.05</v>
      </c>
      <c r="M100" s="24">
        <v>1</v>
      </c>
      <c r="N100" s="24">
        <v>1</v>
      </c>
      <c r="O100" s="24">
        <v>1</v>
      </c>
      <c r="P100" s="24">
        <v>1</v>
      </c>
      <c r="Q100" s="24">
        <v>2</v>
      </c>
      <c r="R100" s="24">
        <v>1</v>
      </c>
      <c r="S100" s="24">
        <v>1</v>
      </c>
      <c r="T100" s="24">
        <v>1</v>
      </c>
      <c r="U100" s="24">
        <f>U99+0.3</f>
        <v>2.5</v>
      </c>
      <c r="V100" s="24">
        <v>1</v>
      </c>
    </row>
    <row r="101" spans="1:22" ht="16.5" customHeight="1" x14ac:dyDescent="0.3">
      <c r="A101" s="24" t="b">
        <v>1</v>
      </c>
      <c r="B101" s="24" t="s">
        <v>179</v>
      </c>
      <c r="C101" s="24">
        <v>100407001</v>
      </c>
      <c r="D101" s="24">
        <v>2096</v>
      </c>
      <c r="E101" s="24" t="s">
        <v>77</v>
      </c>
      <c r="F101" s="24" t="s">
        <v>367</v>
      </c>
      <c r="G101" s="24">
        <v>1</v>
      </c>
      <c r="H101" s="19" t="s">
        <v>56</v>
      </c>
      <c r="I101" s="19">
        <v>2</v>
      </c>
      <c r="J101" s="19">
        <v>1</v>
      </c>
      <c r="K101" s="19" t="s">
        <v>58</v>
      </c>
      <c r="L101" s="24">
        <v>1.05</v>
      </c>
      <c r="M101" s="24">
        <v>1</v>
      </c>
      <c r="N101" s="24">
        <v>1</v>
      </c>
      <c r="O101" s="24">
        <v>1</v>
      </c>
      <c r="P101" s="24">
        <v>1</v>
      </c>
      <c r="Q101" s="24">
        <v>3</v>
      </c>
      <c r="R101" s="24">
        <v>1</v>
      </c>
      <c r="S101" s="24">
        <v>1</v>
      </c>
      <c r="T101" s="24">
        <v>1</v>
      </c>
      <c r="U101" s="24">
        <v>2</v>
      </c>
      <c r="V101" s="24">
        <v>1</v>
      </c>
    </row>
    <row r="102" spans="1:22" ht="16.5" customHeight="1" x14ac:dyDescent="0.3">
      <c r="A102" s="24" t="b">
        <v>1</v>
      </c>
      <c r="B102" s="24" t="s">
        <v>180</v>
      </c>
      <c r="C102" s="24">
        <v>100507001</v>
      </c>
      <c r="D102" s="24">
        <v>2097</v>
      </c>
      <c r="E102" s="24" t="s">
        <v>80</v>
      </c>
      <c r="F102" s="24" t="s">
        <v>367</v>
      </c>
      <c r="G102" s="24">
        <v>1</v>
      </c>
      <c r="H102" s="19" t="s">
        <v>81</v>
      </c>
      <c r="I102" s="19">
        <v>1</v>
      </c>
      <c r="J102" s="19">
        <v>1</v>
      </c>
      <c r="K102" s="19" t="s">
        <v>78</v>
      </c>
      <c r="L102" s="24">
        <v>1.1000000000000001</v>
      </c>
      <c r="M102" s="24">
        <v>1</v>
      </c>
      <c r="N102" s="24">
        <v>1</v>
      </c>
      <c r="O102" s="24">
        <v>1</v>
      </c>
      <c r="P102" s="24">
        <v>1</v>
      </c>
      <c r="Q102" s="24">
        <v>5</v>
      </c>
      <c r="R102" s="24">
        <v>1</v>
      </c>
      <c r="S102" s="24">
        <v>1</v>
      </c>
      <c r="T102" s="24">
        <v>1</v>
      </c>
      <c r="U102" s="24">
        <v>2</v>
      </c>
      <c r="V102" s="24">
        <v>1</v>
      </c>
    </row>
    <row r="103" spans="1:22" ht="16.5" customHeight="1" x14ac:dyDescent="0.3">
      <c r="A103" s="25" t="b">
        <v>1</v>
      </c>
      <c r="B103" s="25" t="s">
        <v>181</v>
      </c>
      <c r="C103" s="25">
        <v>100208001</v>
      </c>
      <c r="D103" s="25">
        <v>2098</v>
      </c>
      <c r="E103" s="25" t="s">
        <v>51</v>
      </c>
      <c r="F103" s="25" t="s">
        <v>367</v>
      </c>
      <c r="G103" s="25">
        <v>1</v>
      </c>
      <c r="H103" s="25">
        <v>1</v>
      </c>
      <c r="I103" s="25">
        <v>1</v>
      </c>
      <c r="J103" s="25">
        <v>1</v>
      </c>
      <c r="K103" s="25">
        <v>1</v>
      </c>
      <c r="L103" s="25">
        <v>1</v>
      </c>
      <c r="M103" s="25">
        <v>1</v>
      </c>
      <c r="N103" s="25">
        <v>1</v>
      </c>
      <c r="O103" s="25">
        <v>1</v>
      </c>
      <c r="P103" s="25">
        <v>1</v>
      </c>
      <c r="Q103" s="25">
        <v>1</v>
      </c>
      <c r="R103" s="25">
        <v>1</v>
      </c>
      <c r="S103" s="25">
        <v>1</v>
      </c>
      <c r="T103" s="25">
        <v>1</v>
      </c>
      <c r="U103" s="25">
        <v>3</v>
      </c>
      <c r="V103" s="25">
        <v>1</v>
      </c>
    </row>
    <row r="104" spans="1:22" ht="16.5" customHeight="1" x14ac:dyDescent="0.3">
      <c r="A104" s="25" t="b">
        <v>1</v>
      </c>
      <c r="B104" s="25" t="s">
        <v>182</v>
      </c>
      <c r="C104" s="25">
        <v>100308001</v>
      </c>
      <c r="D104" s="25">
        <v>2099</v>
      </c>
      <c r="E104" s="25" t="s">
        <v>55</v>
      </c>
      <c r="F104" s="25" t="s">
        <v>367</v>
      </c>
      <c r="G104" s="25">
        <v>1</v>
      </c>
      <c r="H104" s="19" t="s">
        <v>56</v>
      </c>
      <c r="I104" s="19">
        <v>1.5</v>
      </c>
      <c r="J104" s="19">
        <v>1</v>
      </c>
      <c r="K104" s="19" t="s">
        <v>57</v>
      </c>
      <c r="L104" s="25">
        <v>1</v>
      </c>
      <c r="M104" s="25">
        <v>1</v>
      </c>
      <c r="N104" s="25">
        <v>1</v>
      </c>
      <c r="O104" s="25">
        <v>1</v>
      </c>
      <c r="P104" s="25">
        <v>1</v>
      </c>
      <c r="Q104" s="25">
        <v>2</v>
      </c>
      <c r="R104" s="25">
        <v>1</v>
      </c>
      <c r="S104" s="25">
        <v>1</v>
      </c>
      <c r="T104" s="25">
        <v>1</v>
      </c>
      <c r="U104" s="25">
        <f>U103+0.3</f>
        <v>3.3</v>
      </c>
      <c r="V104" s="25">
        <v>1</v>
      </c>
    </row>
    <row r="105" spans="1:22" ht="16.5" customHeight="1" x14ac:dyDescent="0.3">
      <c r="A105" s="25" t="b">
        <v>1</v>
      </c>
      <c r="B105" s="25" t="s">
        <v>183</v>
      </c>
      <c r="C105" s="25">
        <v>100208002</v>
      </c>
      <c r="D105" s="25">
        <v>2100</v>
      </c>
      <c r="E105" s="25" t="s">
        <v>51</v>
      </c>
      <c r="F105" s="20" t="s">
        <v>369</v>
      </c>
      <c r="G105" s="25">
        <v>1</v>
      </c>
      <c r="H105" s="25">
        <v>0.9</v>
      </c>
      <c r="I105" s="25">
        <v>1</v>
      </c>
      <c r="J105" s="25">
        <v>1</v>
      </c>
      <c r="K105" s="25">
        <v>1.1000000000000001</v>
      </c>
      <c r="L105" s="25">
        <v>1</v>
      </c>
      <c r="M105" s="25">
        <v>1</v>
      </c>
      <c r="N105" s="25">
        <v>1</v>
      </c>
      <c r="O105" s="25">
        <v>1</v>
      </c>
      <c r="P105" s="25">
        <v>1</v>
      </c>
      <c r="Q105" s="25">
        <v>1</v>
      </c>
      <c r="R105" s="25">
        <v>1</v>
      </c>
      <c r="S105" s="25">
        <v>1</v>
      </c>
      <c r="T105" s="25">
        <v>1</v>
      </c>
      <c r="U105" s="25">
        <v>2.9</v>
      </c>
      <c r="V105" s="25">
        <v>1</v>
      </c>
    </row>
    <row r="106" spans="1:22" ht="16.5" customHeight="1" x14ac:dyDescent="0.3">
      <c r="A106" s="25" t="b">
        <v>1</v>
      </c>
      <c r="B106" s="25" t="s">
        <v>184</v>
      </c>
      <c r="C106" s="25">
        <v>100308002</v>
      </c>
      <c r="D106" s="25">
        <v>2101</v>
      </c>
      <c r="E106" s="25" t="s">
        <v>55</v>
      </c>
      <c r="F106" s="20" t="s">
        <v>369</v>
      </c>
      <c r="G106" s="25">
        <v>1</v>
      </c>
      <c r="H106" s="19" t="s">
        <v>56</v>
      </c>
      <c r="I106" s="19">
        <v>1.5</v>
      </c>
      <c r="J106" s="19">
        <v>1</v>
      </c>
      <c r="K106" s="19" t="s">
        <v>57</v>
      </c>
      <c r="L106" s="25">
        <v>1</v>
      </c>
      <c r="M106" s="25">
        <v>1</v>
      </c>
      <c r="N106" s="25">
        <v>1</v>
      </c>
      <c r="O106" s="25">
        <v>1</v>
      </c>
      <c r="P106" s="25">
        <v>1</v>
      </c>
      <c r="Q106" s="25">
        <v>2</v>
      </c>
      <c r="R106" s="25">
        <v>1</v>
      </c>
      <c r="S106" s="25">
        <v>1</v>
      </c>
      <c r="T106" s="25">
        <v>1</v>
      </c>
      <c r="U106" s="25">
        <f>U105+0.3</f>
        <v>3.1999999999999997</v>
      </c>
      <c r="V106" s="25">
        <v>1</v>
      </c>
    </row>
    <row r="107" spans="1:22" ht="16.5" customHeight="1" x14ac:dyDescent="0.3">
      <c r="A107" s="25" t="b">
        <v>1</v>
      </c>
      <c r="B107" s="25" t="s">
        <v>185</v>
      </c>
      <c r="C107" s="25">
        <v>100208003</v>
      </c>
      <c r="D107" s="25">
        <v>2102</v>
      </c>
      <c r="E107" s="25" t="s">
        <v>51</v>
      </c>
      <c r="F107" s="25" t="s">
        <v>367</v>
      </c>
      <c r="G107" s="25">
        <v>1</v>
      </c>
      <c r="H107" s="25">
        <v>1.1499999999999999</v>
      </c>
      <c r="I107" s="25">
        <v>1</v>
      </c>
      <c r="J107" s="25">
        <v>1</v>
      </c>
      <c r="K107" s="25">
        <v>1.05</v>
      </c>
      <c r="L107" s="25">
        <v>1.05</v>
      </c>
      <c r="M107" s="25">
        <v>1</v>
      </c>
      <c r="N107" s="25">
        <v>1</v>
      </c>
      <c r="O107" s="25">
        <v>1</v>
      </c>
      <c r="P107" s="25">
        <v>1</v>
      </c>
      <c r="Q107" s="25">
        <v>1</v>
      </c>
      <c r="R107" s="25">
        <v>1</v>
      </c>
      <c r="S107" s="25">
        <v>1</v>
      </c>
      <c r="T107" s="25">
        <v>1</v>
      </c>
      <c r="U107" s="25">
        <v>2.2000000000000002</v>
      </c>
      <c r="V107" s="25">
        <v>1</v>
      </c>
    </row>
    <row r="108" spans="1:22" ht="16.5" customHeight="1" x14ac:dyDescent="0.3">
      <c r="A108" s="25" t="b">
        <v>1</v>
      </c>
      <c r="B108" s="25" t="s">
        <v>186</v>
      </c>
      <c r="C108" s="25">
        <v>100308003</v>
      </c>
      <c r="D108" s="25">
        <v>2103</v>
      </c>
      <c r="E108" s="25" t="s">
        <v>55</v>
      </c>
      <c r="F108" s="25" t="s">
        <v>367</v>
      </c>
      <c r="G108" s="25">
        <v>1</v>
      </c>
      <c r="H108" s="19" t="s">
        <v>56</v>
      </c>
      <c r="I108" s="19">
        <v>1.5</v>
      </c>
      <c r="J108" s="19">
        <v>1</v>
      </c>
      <c r="K108" s="19" t="s">
        <v>57</v>
      </c>
      <c r="L108" s="25">
        <v>1.05</v>
      </c>
      <c r="M108" s="25">
        <v>1</v>
      </c>
      <c r="N108" s="25">
        <v>1</v>
      </c>
      <c r="O108" s="25">
        <v>1</v>
      </c>
      <c r="P108" s="25">
        <v>1</v>
      </c>
      <c r="Q108" s="25">
        <v>2</v>
      </c>
      <c r="R108" s="25">
        <v>1</v>
      </c>
      <c r="S108" s="25">
        <v>1</v>
      </c>
      <c r="T108" s="25">
        <v>1</v>
      </c>
      <c r="U108" s="25">
        <f>U107+0.3</f>
        <v>2.5</v>
      </c>
      <c r="V108" s="25">
        <v>1</v>
      </c>
    </row>
    <row r="109" spans="1:22" ht="16.5" customHeight="1" x14ac:dyDescent="0.3">
      <c r="A109" s="25" t="b">
        <v>1</v>
      </c>
      <c r="B109" s="25" t="s">
        <v>187</v>
      </c>
      <c r="C109" s="25">
        <v>100208004</v>
      </c>
      <c r="D109" s="25">
        <v>2104</v>
      </c>
      <c r="E109" s="25" t="s">
        <v>51</v>
      </c>
      <c r="F109" s="20" t="s">
        <v>369</v>
      </c>
      <c r="G109" s="25">
        <v>1</v>
      </c>
      <c r="H109" s="25">
        <v>0.98</v>
      </c>
      <c r="I109" s="25">
        <v>1</v>
      </c>
      <c r="J109" s="25">
        <v>1</v>
      </c>
      <c r="K109" s="25">
        <v>1.1499999999999999</v>
      </c>
      <c r="L109" s="25">
        <v>1.05</v>
      </c>
      <c r="M109" s="25">
        <v>1</v>
      </c>
      <c r="N109" s="25">
        <v>1</v>
      </c>
      <c r="O109" s="25">
        <v>1</v>
      </c>
      <c r="P109" s="25">
        <v>1</v>
      </c>
      <c r="Q109" s="25">
        <v>1</v>
      </c>
      <c r="R109" s="25">
        <v>1</v>
      </c>
      <c r="S109" s="25">
        <v>1</v>
      </c>
      <c r="T109" s="25">
        <v>1</v>
      </c>
      <c r="U109" s="25">
        <v>2.15</v>
      </c>
      <c r="V109" s="25">
        <v>1</v>
      </c>
    </row>
    <row r="110" spans="1:22" ht="16.5" customHeight="1" x14ac:dyDescent="0.3">
      <c r="A110" s="25" t="b">
        <v>1</v>
      </c>
      <c r="B110" s="25" t="s">
        <v>188</v>
      </c>
      <c r="C110" s="25">
        <v>100308004</v>
      </c>
      <c r="D110" s="25">
        <v>2105</v>
      </c>
      <c r="E110" s="25" t="s">
        <v>55</v>
      </c>
      <c r="F110" s="20" t="s">
        <v>369</v>
      </c>
      <c r="G110" s="25">
        <v>1</v>
      </c>
      <c r="H110" s="19" t="s">
        <v>56</v>
      </c>
      <c r="I110" s="19">
        <v>1.5</v>
      </c>
      <c r="J110" s="19">
        <v>1</v>
      </c>
      <c r="K110" s="19" t="s">
        <v>57</v>
      </c>
      <c r="L110" s="25">
        <v>1.05</v>
      </c>
      <c r="M110" s="25">
        <v>1</v>
      </c>
      <c r="N110" s="25">
        <v>1</v>
      </c>
      <c r="O110" s="25">
        <v>1</v>
      </c>
      <c r="P110" s="25">
        <v>1</v>
      </c>
      <c r="Q110" s="25">
        <v>2</v>
      </c>
      <c r="R110" s="25">
        <v>1</v>
      </c>
      <c r="S110" s="25">
        <v>1</v>
      </c>
      <c r="T110" s="25">
        <v>1</v>
      </c>
      <c r="U110" s="25">
        <f>U109+0.3</f>
        <v>2.4499999999999997</v>
      </c>
      <c r="V110" s="25">
        <v>1</v>
      </c>
    </row>
    <row r="111" spans="1:22" ht="16.5" customHeight="1" x14ac:dyDescent="0.3">
      <c r="A111" s="25" t="b">
        <v>1</v>
      </c>
      <c r="B111" s="25" t="s">
        <v>189</v>
      </c>
      <c r="C111" s="25">
        <v>100208005</v>
      </c>
      <c r="D111" s="25">
        <v>2106</v>
      </c>
      <c r="E111" s="25" t="s">
        <v>51</v>
      </c>
      <c r="F111" s="20" t="s">
        <v>369</v>
      </c>
      <c r="G111" s="25">
        <v>1</v>
      </c>
      <c r="H111" s="25">
        <v>1.4</v>
      </c>
      <c r="I111" s="25">
        <v>2</v>
      </c>
      <c r="J111" s="25">
        <v>1</v>
      </c>
      <c r="K111" s="25">
        <v>0.91</v>
      </c>
      <c r="L111" s="25">
        <v>1.05</v>
      </c>
      <c r="M111" s="25">
        <v>1</v>
      </c>
      <c r="N111" s="25">
        <v>1</v>
      </c>
      <c r="O111" s="25">
        <v>1</v>
      </c>
      <c r="P111" s="25">
        <v>1</v>
      </c>
      <c r="Q111" s="25">
        <v>1</v>
      </c>
      <c r="R111" s="25">
        <v>1</v>
      </c>
      <c r="S111" s="25">
        <v>1</v>
      </c>
      <c r="T111" s="25">
        <v>1</v>
      </c>
      <c r="U111" s="25">
        <v>1.85</v>
      </c>
      <c r="V111" s="25">
        <v>1</v>
      </c>
    </row>
    <row r="112" spans="1:22" ht="16.5" customHeight="1" x14ac:dyDescent="0.3">
      <c r="A112" s="25" t="b">
        <v>1</v>
      </c>
      <c r="B112" s="25" t="s">
        <v>190</v>
      </c>
      <c r="C112" s="25">
        <v>100308005</v>
      </c>
      <c r="D112" s="25">
        <v>2107</v>
      </c>
      <c r="E112" s="25" t="s">
        <v>55</v>
      </c>
      <c r="F112" s="20" t="s">
        <v>369</v>
      </c>
      <c r="G112" s="25">
        <v>1</v>
      </c>
      <c r="H112" s="19" t="s">
        <v>56</v>
      </c>
      <c r="I112" s="19">
        <v>1.5</v>
      </c>
      <c r="J112" s="19">
        <v>1</v>
      </c>
      <c r="K112" s="19" t="s">
        <v>57</v>
      </c>
      <c r="L112" s="25">
        <v>1.05</v>
      </c>
      <c r="M112" s="25">
        <v>1</v>
      </c>
      <c r="N112" s="25">
        <v>1</v>
      </c>
      <c r="O112" s="25">
        <v>1</v>
      </c>
      <c r="P112" s="25">
        <v>1</v>
      </c>
      <c r="Q112" s="25">
        <v>2</v>
      </c>
      <c r="R112" s="25">
        <v>1</v>
      </c>
      <c r="S112" s="25">
        <v>1</v>
      </c>
      <c r="T112" s="25">
        <v>1</v>
      </c>
      <c r="U112" s="25">
        <f>U111+0.3</f>
        <v>2.15</v>
      </c>
      <c r="V112" s="25">
        <v>1</v>
      </c>
    </row>
    <row r="113" spans="1:22" ht="16.5" customHeight="1" x14ac:dyDescent="0.3">
      <c r="A113" s="25" t="b">
        <v>1</v>
      </c>
      <c r="B113" s="25" t="s">
        <v>191</v>
      </c>
      <c r="C113" s="25">
        <v>100208006</v>
      </c>
      <c r="D113" s="25">
        <v>2108</v>
      </c>
      <c r="E113" s="25" t="s">
        <v>51</v>
      </c>
      <c r="F113" s="25" t="s">
        <v>367</v>
      </c>
      <c r="G113" s="25">
        <v>1</v>
      </c>
      <c r="H113" s="25">
        <v>1.1000000000000001</v>
      </c>
      <c r="I113" s="25">
        <v>2</v>
      </c>
      <c r="J113" s="25">
        <v>1</v>
      </c>
      <c r="K113" s="25">
        <v>1.08</v>
      </c>
      <c r="L113" s="25">
        <v>1.05</v>
      </c>
      <c r="M113" s="25">
        <v>1</v>
      </c>
      <c r="N113" s="25">
        <v>1</v>
      </c>
      <c r="O113" s="25">
        <v>1</v>
      </c>
      <c r="P113" s="25">
        <v>1</v>
      </c>
      <c r="Q113" s="25">
        <v>1</v>
      </c>
      <c r="R113" s="25">
        <v>1</v>
      </c>
      <c r="S113" s="25">
        <v>1</v>
      </c>
      <c r="T113" s="25">
        <v>1</v>
      </c>
      <c r="U113" s="25">
        <v>2</v>
      </c>
      <c r="V113" s="25">
        <v>1</v>
      </c>
    </row>
    <row r="114" spans="1:22" ht="16.5" customHeight="1" x14ac:dyDescent="0.3">
      <c r="A114" s="25" t="b">
        <v>1</v>
      </c>
      <c r="B114" s="25" t="s">
        <v>192</v>
      </c>
      <c r="C114" s="25">
        <v>100308006</v>
      </c>
      <c r="D114" s="25">
        <v>2109</v>
      </c>
      <c r="E114" s="25" t="s">
        <v>55</v>
      </c>
      <c r="F114" s="25" t="s">
        <v>367</v>
      </c>
      <c r="G114" s="25">
        <v>1</v>
      </c>
      <c r="H114" s="19" t="s">
        <v>56</v>
      </c>
      <c r="I114" s="19">
        <v>1.5</v>
      </c>
      <c r="J114" s="19">
        <v>1</v>
      </c>
      <c r="K114" s="19" t="s">
        <v>57</v>
      </c>
      <c r="L114" s="25">
        <v>1.05</v>
      </c>
      <c r="M114" s="25">
        <v>1</v>
      </c>
      <c r="N114" s="25">
        <v>1</v>
      </c>
      <c r="O114" s="25">
        <v>1</v>
      </c>
      <c r="P114" s="25">
        <v>1</v>
      </c>
      <c r="Q114" s="25">
        <v>2</v>
      </c>
      <c r="R114" s="25">
        <v>1</v>
      </c>
      <c r="S114" s="25">
        <v>1</v>
      </c>
      <c r="T114" s="25">
        <v>1</v>
      </c>
      <c r="U114" s="25">
        <f>U113+0.3</f>
        <v>2.2999999999999998</v>
      </c>
      <c r="V114" s="25">
        <v>1</v>
      </c>
    </row>
    <row r="115" spans="1:22" ht="16.5" customHeight="1" x14ac:dyDescent="0.3">
      <c r="A115" s="25" t="b">
        <v>1</v>
      </c>
      <c r="B115" s="25" t="s">
        <v>193</v>
      </c>
      <c r="C115" s="25">
        <v>100408001</v>
      </c>
      <c r="D115" s="25">
        <v>2110</v>
      </c>
      <c r="E115" s="25" t="s">
        <v>77</v>
      </c>
      <c r="F115" s="25" t="s">
        <v>367</v>
      </c>
      <c r="G115" s="25">
        <v>1</v>
      </c>
      <c r="H115" s="19" t="s">
        <v>56</v>
      </c>
      <c r="I115" s="19">
        <v>2</v>
      </c>
      <c r="J115" s="19">
        <v>1</v>
      </c>
      <c r="K115" s="19" t="s">
        <v>58</v>
      </c>
      <c r="L115" s="25">
        <v>1.1000000000000001</v>
      </c>
      <c r="M115" s="25">
        <v>1</v>
      </c>
      <c r="N115" s="25">
        <v>1</v>
      </c>
      <c r="O115" s="25">
        <v>1</v>
      </c>
      <c r="P115" s="25">
        <v>1</v>
      </c>
      <c r="Q115" s="25">
        <v>3</v>
      </c>
      <c r="R115" s="25">
        <v>1</v>
      </c>
      <c r="S115" s="25">
        <v>1</v>
      </c>
      <c r="T115" s="25">
        <v>1</v>
      </c>
      <c r="U115" s="25">
        <v>2</v>
      </c>
      <c r="V115" s="25">
        <v>1</v>
      </c>
    </row>
    <row r="116" spans="1:22" ht="16.5" customHeight="1" x14ac:dyDescent="0.3">
      <c r="A116" s="25" t="b">
        <v>1</v>
      </c>
      <c r="B116" s="25" t="s">
        <v>194</v>
      </c>
      <c r="C116" s="25">
        <v>100508001</v>
      </c>
      <c r="D116" s="25">
        <v>2111</v>
      </c>
      <c r="E116" s="25" t="s">
        <v>80</v>
      </c>
      <c r="F116" s="25" t="s">
        <v>367</v>
      </c>
      <c r="G116" s="25">
        <v>1</v>
      </c>
      <c r="H116" s="19" t="s">
        <v>81</v>
      </c>
      <c r="I116" s="19">
        <v>1</v>
      </c>
      <c r="J116" s="19">
        <v>1</v>
      </c>
      <c r="K116" s="19" t="s">
        <v>78</v>
      </c>
      <c r="L116" s="25">
        <v>1.1000000000000001</v>
      </c>
      <c r="M116" s="25">
        <v>1</v>
      </c>
      <c r="N116" s="25">
        <v>1</v>
      </c>
      <c r="O116" s="25">
        <v>1</v>
      </c>
      <c r="P116" s="25">
        <v>1</v>
      </c>
      <c r="Q116" s="25">
        <v>5</v>
      </c>
      <c r="R116" s="25">
        <v>1</v>
      </c>
      <c r="S116" s="25">
        <v>1</v>
      </c>
      <c r="T116" s="25">
        <v>1</v>
      </c>
      <c r="U116" s="25">
        <v>2</v>
      </c>
      <c r="V116" s="25">
        <v>1</v>
      </c>
    </row>
    <row r="117" spans="1:22" ht="16.5" customHeight="1" x14ac:dyDescent="0.3">
      <c r="A117" s="26" t="b">
        <v>1</v>
      </c>
      <c r="B117" s="27" t="s">
        <v>195</v>
      </c>
      <c r="C117" s="28">
        <v>100806001</v>
      </c>
      <c r="D117" s="26">
        <v>2083</v>
      </c>
      <c r="E117" s="26" t="s">
        <v>372</v>
      </c>
      <c r="F117" s="26" t="s">
        <v>367</v>
      </c>
      <c r="G117" s="26">
        <v>1</v>
      </c>
      <c r="H117" s="29" t="s">
        <v>196</v>
      </c>
      <c r="I117" s="29">
        <v>1</v>
      </c>
      <c r="J117" s="29">
        <v>1</v>
      </c>
      <c r="K117" s="29" t="s">
        <v>197</v>
      </c>
      <c r="L117" s="26">
        <v>1</v>
      </c>
      <c r="M117" s="26">
        <v>1</v>
      </c>
      <c r="N117" s="26">
        <v>1</v>
      </c>
      <c r="O117" s="26">
        <v>1</v>
      </c>
      <c r="P117" s="26">
        <v>1</v>
      </c>
      <c r="Q117" s="26">
        <v>5</v>
      </c>
      <c r="R117" s="26">
        <v>1</v>
      </c>
      <c r="S117" s="26">
        <v>1</v>
      </c>
      <c r="T117" s="26">
        <v>1</v>
      </c>
      <c r="U117" s="26">
        <v>2</v>
      </c>
      <c r="V117" s="26">
        <v>1</v>
      </c>
    </row>
    <row r="118" spans="1:22" ht="16.5" customHeight="1" x14ac:dyDescent="0.3">
      <c r="A118" s="29" t="b">
        <v>1</v>
      </c>
      <c r="B118" s="27" t="s">
        <v>198</v>
      </c>
      <c r="C118" s="28">
        <v>100802001</v>
      </c>
      <c r="D118" s="29">
        <v>2025</v>
      </c>
      <c r="E118" s="26" t="s">
        <v>372</v>
      </c>
      <c r="F118" s="26" t="s">
        <v>367</v>
      </c>
      <c r="G118" s="29">
        <v>1</v>
      </c>
      <c r="H118" s="29" t="s">
        <v>199</v>
      </c>
      <c r="I118" s="29">
        <v>2</v>
      </c>
      <c r="J118" s="29">
        <v>1</v>
      </c>
      <c r="K118" s="29" t="s">
        <v>78</v>
      </c>
      <c r="L118" s="26">
        <v>1</v>
      </c>
      <c r="M118" s="29">
        <v>1</v>
      </c>
      <c r="N118" s="29">
        <v>1</v>
      </c>
      <c r="O118" s="29">
        <v>1</v>
      </c>
      <c r="P118" s="29">
        <v>1</v>
      </c>
      <c r="Q118" s="29" t="s">
        <v>82</v>
      </c>
      <c r="R118" s="29">
        <v>1</v>
      </c>
      <c r="S118" s="29">
        <v>1</v>
      </c>
      <c r="T118" s="29">
        <v>1</v>
      </c>
      <c r="U118" s="29" t="s">
        <v>58</v>
      </c>
      <c r="V118" s="29">
        <v>1</v>
      </c>
    </row>
    <row r="119" spans="1:22" ht="16.5" customHeight="1" x14ac:dyDescent="0.3">
      <c r="A119" s="26" t="b">
        <v>1</v>
      </c>
      <c r="B119" s="27" t="s">
        <v>200</v>
      </c>
      <c r="C119" s="28">
        <v>100807001</v>
      </c>
      <c r="D119" s="26">
        <v>2097</v>
      </c>
      <c r="E119" s="26" t="s">
        <v>372</v>
      </c>
      <c r="F119" s="26" t="s">
        <v>367</v>
      </c>
      <c r="G119" s="29">
        <v>1</v>
      </c>
      <c r="H119" s="29" t="s">
        <v>201</v>
      </c>
      <c r="I119" s="29">
        <v>1</v>
      </c>
      <c r="J119" s="29">
        <v>1</v>
      </c>
      <c r="K119" s="29" t="s">
        <v>202</v>
      </c>
      <c r="L119" s="26">
        <v>1</v>
      </c>
      <c r="M119" s="26">
        <v>1</v>
      </c>
      <c r="N119" s="26">
        <v>1</v>
      </c>
      <c r="O119" s="26">
        <v>1</v>
      </c>
      <c r="P119" s="26">
        <v>1</v>
      </c>
      <c r="Q119" s="26">
        <v>5</v>
      </c>
      <c r="R119" s="26">
        <v>1</v>
      </c>
      <c r="S119" s="26">
        <v>1</v>
      </c>
      <c r="T119" s="26">
        <v>1</v>
      </c>
      <c r="U119" s="26">
        <v>2</v>
      </c>
      <c r="V119" s="26">
        <v>1</v>
      </c>
    </row>
  </sheetData>
  <autoFilter ref="B2:V119"/>
  <phoneticPr fontId="29" type="noConversion"/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31"/>
  <sheetViews>
    <sheetView workbookViewId="0">
      <pane xSplit="3" ySplit="5" topLeftCell="D51" activePane="bottomRight" state="frozen"/>
      <selection pane="topRight" activeCell="D1" sqref="D1"/>
      <selection pane="bottomLeft" activeCell="A6" sqref="A6"/>
      <selection pane="bottomRight" activeCell="E61" sqref="E61"/>
    </sheetView>
  </sheetViews>
  <sheetFormatPr defaultColWidth="9" defaultRowHeight="16.5" customHeight="1" x14ac:dyDescent="0.3"/>
  <cols>
    <col min="1" max="1" width="20" bestFit="1" customWidth="1"/>
    <col min="2" max="2" width="20.625" style="1" bestFit="1" customWidth="1"/>
    <col min="3" max="3" width="7.875" style="1" bestFit="1" customWidth="1"/>
    <col min="4" max="4" width="8.125" style="1" bestFit="1" customWidth="1"/>
    <col min="5" max="5" width="18.75" style="1" bestFit="1" customWidth="1"/>
    <col min="6" max="6" width="8.5" style="1" bestFit="1" customWidth="1"/>
    <col min="7" max="7" width="19.125" style="1" bestFit="1" customWidth="1"/>
    <col min="8" max="8" width="15.875" style="1" bestFit="1" customWidth="1"/>
    <col min="9" max="9" width="20.75" style="1" bestFit="1" customWidth="1"/>
    <col min="10" max="10" width="12.125" style="1" bestFit="1" customWidth="1"/>
    <col min="11" max="11" width="17.125" style="1" bestFit="1" customWidth="1"/>
    <col min="12" max="12" width="12.625" style="1" bestFit="1" customWidth="1"/>
    <col min="13" max="13" width="11.375" style="1" bestFit="1" customWidth="1"/>
    <col min="14" max="14" width="18.75" style="1" bestFit="1" customWidth="1"/>
    <col min="15" max="15" width="16.75" style="1" bestFit="1" customWidth="1"/>
    <col min="16" max="16" width="17.125" style="1" bestFit="1" customWidth="1"/>
    <col min="17" max="17" width="22" style="1" bestFit="1" customWidth="1"/>
    <col min="18" max="18" width="15.875" style="1" bestFit="1" customWidth="1"/>
  </cols>
  <sheetData>
    <row r="1" spans="1:18" ht="16.5" customHeight="1" x14ac:dyDescent="0.3">
      <c r="A1" s="30" t="s">
        <v>203</v>
      </c>
      <c r="B1" s="3" t="s">
        <v>203</v>
      </c>
      <c r="C1" s="31"/>
      <c r="D1" s="32"/>
      <c r="E1" s="32"/>
      <c r="F1" s="32"/>
      <c r="G1" s="32" t="s">
        <v>204</v>
      </c>
      <c r="H1" s="32" t="s">
        <v>205</v>
      </c>
      <c r="I1" s="32"/>
      <c r="J1" s="32"/>
      <c r="K1" s="32"/>
      <c r="L1" s="32"/>
      <c r="M1" s="32"/>
      <c r="N1" s="32"/>
      <c r="O1" s="32"/>
      <c r="P1" s="32"/>
      <c r="Q1" s="32"/>
      <c r="R1" s="4"/>
    </row>
    <row r="2" spans="1:18" ht="16.5" customHeight="1" x14ac:dyDescent="0.3">
      <c r="A2" s="7" t="s">
        <v>1</v>
      </c>
      <c r="B2" s="8" t="s">
        <v>206</v>
      </c>
      <c r="C2" s="8" t="s">
        <v>207</v>
      </c>
      <c r="D2" s="8" t="s">
        <v>208</v>
      </c>
      <c r="E2" s="8" t="s">
        <v>209</v>
      </c>
      <c r="F2" s="8" t="s">
        <v>210</v>
      </c>
      <c r="G2" s="8" t="s">
        <v>211</v>
      </c>
      <c r="H2" s="9" t="s">
        <v>212</v>
      </c>
      <c r="I2" s="9" t="s">
        <v>213</v>
      </c>
      <c r="J2" s="9" t="s">
        <v>214</v>
      </c>
      <c r="K2" s="9" t="s">
        <v>215</v>
      </c>
      <c r="L2" s="9" t="s">
        <v>216</v>
      </c>
      <c r="M2" s="9" t="s">
        <v>217</v>
      </c>
      <c r="N2" s="9" t="s">
        <v>218</v>
      </c>
      <c r="O2" s="9" t="s">
        <v>219</v>
      </c>
      <c r="P2" s="9" t="s">
        <v>220</v>
      </c>
      <c r="Q2" s="9" t="s">
        <v>221</v>
      </c>
      <c r="R2" s="9" t="s">
        <v>222</v>
      </c>
    </row>
    <row r="3" spans="1:18" ht="16.5" customHeight="1" x14ac:dyDescent="0.3">
      <c r="A3" s="10" t="s">
        <v>22</v>
      </c>
      <c r="B3" s="33" t="s">
        <v>22</v>
      </c>
      <c r="C3" s="33" t="s">
        <v>23</v>
      </c>
      <c r="D3" s="33" t="s">
        <v>23</v>
      </c>
      <c r="E3" s="33" t="s">
        <v>23</v>
      </c>
      <c r="F3" s="33" t="s">
        <v>23</v>
      </c>
      <c r="G3" s="33" t="s">
        <v>23</v>
      </c>
      <c r="H3" s="34" t="s">
        <v>23</v>
      </c>
      <c r="I3" s="33" t="s">
        <v>23</v>
      </c>
      <c r="J3" s="33" t="s">
        <v>23</v>
      </c>
      <c r="K3" s="33" t="s">
        <v>23</v>
      </c>
      <c r="L3" s="34" t="s">
        <v>23</v>
      </c>
      <c r="M3" s="33" t="s">
        <v>23</v>
      </c>
      <c r="N3" s="33" t="s">
        <v>23</v>
      </c>
      <c r="O3" s="33" t="s">
        <v>23</v>
      </c>
      <c r="P3" s="34" t="s">
        <v>23</v>
      </c>
      <c r="Q3" s="33" t="s">
        <v>23</v>
      </c>
      <c r="R3" s="34" t="s">
        <v>23</v>
      </c>
    </row>
    <row r="4" spans="1:18" ht="16.5" customHeight="1" x14ac:dyDescent="0.3">
      <c r="A4" s="11" t="s">
        <v>25</v>
      </c>
      <c r="B4" s="35" t="s">
        <v>26</v>
      </c>
      <c r="C4" s="35" t="s">
        <v>27</v>
      </c>
      <c r="D4" s="35" t="s">
        <v>29</v>
      </c>
      <c r="E4" s="35" t="s">
        <v>29</v>
      </c>
      <c r="F4" s="35" t="s">
        <v>29</v>
      </c>
      <c r="G4" s="35" t="s">
        <v>29</v>
      </c>
      <c r="H4" s="36" t="s">
        <v>223</v>
      </c>
      <c r="I4" s="35" t="s">
        <v>29</v>
      </c>
      <c r="J4" s="35" t="s">
        <v>29</v>
      </c>
      <c r="K4" s="35" t="s">
        <v>29</v>
      </c>
      <c r="L4" s="36" t="s">
        <v>223</v>
      </c>
      <c r="M4" s="35" t="s">
        <v>29</v>
      </c>
      <c r="N4" s="35" t="s">
        <v>29</v>
      </c>
      <c r="O4" s="35" t="s">
        <v>29</v>
      </c>
      <c r="P4" s="36" t="s">
        <v>223</v>
      </c>
      <c r="Q4" s="35" t="s">
        <v>29</v>
      </c>
      <c r="R4" s="36" t="s">
        <v>223</v>
      </c>
    </row>
    <row r="5" spans="1:18" ht="16.5" customHeight="1" x14ac:dyDescent="0.3">
      <c r="A5" s="13" t="s">
        <v>30</v>
      </c>
      <c r="B5" s="15" t="s">
        <v>31</v>
      </c>
      <c r="C5" s="15" t="s">
        <v>224</v>
      </c>
      <c r="D5" s="15" t="s">
        <v>35</v>
      </c>
      <c r="E5" s="15" t="s">
        <v>36</v>
      </c>
      <c r="F5" s="15" t="s">
        <v>37</v>
      </c>
      <c r="G5" s="15" t="s">
        <v>38</v>
      </c>
      <c r="H5" s="16" t="s">
        <v>39</v>
      </c>
      <c r="I5" s="15" t="s">
        <v>40</v>
      </c>
      <c r="J5" s="14" t="s">
        <v>41</v>
      </c>
      <c r="K5" s="17" t="s">
        <v>42</v>
      </c>
      <c r="L5" s="16" t="s">
        <v>43</v>
      </c>
      <c r="M5" s="17" t="s">
        <v>44</v>
      </c>
      <c r="N5" s="17" t="s">
        <v>45</v>
      </c>
      <c r="O5" s="17" t="s">
        <v>46</v>
      </c>
      <c r="P5" s="15" t="s">
        <v>47</v>
      </c>
      <c r="Q5" s="15" t="s">
        <v>48</v>
      </c>
      <c r="R5" s="15" t="s">
        <v>49</v>
      </c>
    </row>
    <row r="6" spans="1:18" ht="16.5" customHeight="1" x14ac:dyDescent="0.3">
      <c r="A6" s="21" t="b">
        <v>1</v>
      </c>
      <c r="B6" s="37" t="s">
        <v>225</v>
      </c>
      <c r="C6" s="38">
        <v>1</v>
      </c>
      <c r="D6" s="39">
        <v>35</v>
      </c>
      <c r="E6" s="40">
        <v>2</v>
      </c>
      <c r="F6" s="41">
        <v>0</v>
      </c>
      <c r="G6" s="42">
        <v>30.1</v>
      </c>
      <c r="H6" s="43">
        <v>1</v>
      </c>
      <c r="I6" s="42">
        <v>10.130000000000001</v>
      </c>
      <c r="J6" s="42">
        <v>1.5553999999999999</v>
      </c>
      <c r="K6" s="44">
        <v>3.9760000000000004E-2</v>
      </c>
      <c r="L6" s="42">
        <v>0</v>
      </c>
      <c r="M6" s="45">
        <v>16</v>
      </c>
      <c r="N6" s="42">
        <v>1.0065</v>
      </c>
      <c r="O6" s="45">
        <v>100.87</v>
      </c>
      <c r="P6" s="45">
        <v>2.73</v>
      </c>
      <c r="Q6" s="43">
        <v>2.5</v>
      </c>
      <c r="R6" s="43">
        <v>0</v>
      </c>
    </row>
    <row r="7" spans="1:18" ht="16.5" customHeight="1" x14ac:dyDescent="0.3">
      <c r="A7" s="21" t="b">
        <v>1</v>
      </c>
      <c r="B7" s="37" t="s">
        <v>226</v>
      </c>
      <c r="C7" s="38">
        <v>2</v>
      </c>
      <c r="D7" s="46">
        <f t="shared" ref="D7:D25" si="0">D6+D6*15%</f>
        <v>40.25</v>
      </c>
      <c r="E7" s="40">
        <v>2</v>
      </c>
      <c r="F7" s="41">
        <v>0</v>
      </c>
      <c r="G7" s="42">
        <f t="shared" ref="G7:G38" si="1">G6*G$1</f>
        <v>31.183600000000002</v>
      </c>
      <c r="H7" s="43">
        <v>1</v>
      </c>
      <c r="I7" s="42">
        <v>10.14</v>
      </c>
      <c r="J7" s="42">
        <v>1.5568</v>
      </c>
      <c r="K7" s="44">
        <v>4.2720000000000008E-2</v>
      </c>
      <c r="L7" s="42">
        <v>0</v>
      </c>
      <c r="M7" s="45">
        <v>17</v>
      </c>
      <c r="N7" s="42">
        <v>1.0069999999999999</v>
      </c>
      <c r="O7" s="45">
        <v>100.94</v>
      </c>
      <c r="P7" s="45">
        <v>2.76</v>
      </c>
      <c r="Q7" s="43">
        <v>2.5</v>
      </c>
      <c r="R7" s="43">
        <v>0</v>
      </c>
    </row>
    <row r="8" spans="1:18" ht="16.5" customHeight="1" x14ac:dyDescent="0.3">
      <c r="A8" s="21" t="b">
        <v>1</v>
      </c>
      <c r="B8" s="37" t="s">
        <v>227</v>
      </c>
      <c r="C8" s="38">
        <v>3</v>
      </c>
      <c r="D8" s="46">
        <f t="shared" si="0"/>
        <v>46.287500000000001</v>
      </c>
      <c r="E8" s="40">
        <v>2</v>
      </c>
      <c r="F8" s="41">
        <v>0</v>
      </c>
      <c r="G8" s="42">
        <f t="shared" si="1"/>
        <v>32.306209600000003</v>
      </c>
      <c r="H8" s="43">
        <v>1</v>
      </c>
      <c r="I8" s="42">
        <v>10.15</v>
      </c>
      <c r="J8" s="42">
        <v>1.5581999999999998</v>
      </c>
      <c r="K8" s="44">
        <v>4.5680000000000005E-2</v>
      </c>
      <c r="L8" s="42">
        <v>0</v>
      </c>
      <c r="M8" s="45">
        <v>19</v>
      </c>
      <c r="N8" s="42">
        <v>1.0075000000000001</v>
      </c>
      <c r="O8" s="45">
        <v>101.01</v>
      </c>
      <c r="P8" s="45">
        <v>2.79</v>
      </c>
      <c r="Q8" s="43">
        <v>2.5</v>
      </c>
      <c r="R8" s="43">
        <v>0</v>
      </c>
    </row>
    <row r="9" spans="1:18" ht="16.5" customHeight="1" x14ac:dyDescent="0.3">
      <c r="A9" s="21" t="b">
        <v>1</v>
      </c>
      <c r="B9" s="37" t="s">
        <v>228</v>
      </c>
      <c r="C9" s="38">
        <v>4</v>
      </c>
      <c r="D9" s="46">
        <f t="shared" si="0"/>
        <v>53.230625000000003</v>
      </c>
      <c r="E9" s="40">
        <v>3</v>
      </c>
      <c r="F9" s="41">
        <v>0</v>
      </c>
      <c r="G9" s="42">
        <f t="shared" si="1"/>
        <v>33.469233145600001</v>
      </c>
      <c r="H9" s="43">
        <v>1</v>
      </c>
      <c r="I9" s="42">
        <v>10.16</v>
      </c>
      <c r="J9" s="42">
        <v>1.5596000000000001</v>
      </c>
      <c r="K9" s="44">
        <v>4.864000000000001E-2</v>
      </c>
      <c r="L9" s="42">
        <v>0</v>
      </c>
      <c r="M9" s="45">
        <v>21</v>
      </c>
      <c r="N9" s="42">
        <v>1.008</v>
      </c>
      <c r="O9" s="45">
        <v>101.08</v>
      </c>
      <c r="P9" s="45">
        <v>2.82</v>
      </c>
      <c r="Q9" s="43">
        <v>2.5</v>
      </c>
      <c r="R9" s="43">
        <v>0</v>
      </c>
    </row>
    <row r="10" spans="1:18" ht="16.5" customHeight="1" x14ac:dyDescent="0.3">
      <c r="A10" s="21" t="b">
        <v>1</v>
      </c>
      <c r="B10" s="37" t="s">
        <v>229</v>
      </c>
      <c r="C10" s="38">
        <v>5</v>
      </c>
      <c r="D10" s="46">
        <f t="shared" si="0"/>
        <v>61.215218750000005</v>
      </c>
      <c r="E10" s="40">
        <v>3</v>
      </c>
      <c r="F10" s="41">
        <v>0</v>
      </c>
      <c r="G10" s="42">
        <f t="shared" si="1"/>
        <v>34.674125538841601</v>
      </c>
      <c r="H10" s="43">
        <v>1</v>
      </c>
      <c r="I10" s="42">
        <v>10.17</v>
      </c>
      <c r="J10" s="42">
        <v>1.5609999999999999</v>
      </c>
      <c r="K10" s="44">
        <v>5.1600000000000007E-2</v>
      </c>
      <c r="L10" s="42">
        <v>0</v>
      </c>
      <c r="M10" s="45">
        <v>22</v>
      </c>
      <c r="N10" s="42">
        <v>1.0085</v>
      </c>
      <c r="O10" s="45">
        <v>101.15</v>
      </c>
      <c r="P10" s="45">
        <v>2.85</v>
      </c>
      <c r="Q10" s="43">
        <v>2.5</v>
      </c>
      <c r="R10" s="43">
        <v>0</v>
      </c>
    </row>
    <row r="11" spans="1:18" ht="16.5" customHeight="1" x14ac:dyDescent="0.3">
      <c r="A11" s="21" t="b">
        <v>1</v>
      </c>
      <c r="B11" s="37" t="s">
        <v>230</v>
      </c>
      <c r="C11" s="38">
        <v>6</v>
      </c>
      <c r="D11" s="46">
        <f t="shared" si="0"/>
        <v>70.397501562500011</v>
      </c>
      <c r="E11" s="40">
        <v>3</v>
      </c>
      <c r="F11" s="41">
        <v>0</v>
      </c>
      <c r="G11" s="42">
        <f t="shared" si="1"/>
        <v>35.922394058239902</v>
      </c>
      <c r="H11" s="43">
        <v>1</v>
      </c>
      <c r="I11" s="42">
        <v>10.18</v>
      </c>
      <c r="J11" s="42">
        <v>1.5624</v>
      </c>
      <c r="K11" s="44">
        <v>5.4560000000000018E-2</v>
      </c>
      <c r="L11" s="42">
        <v>0</v>
      </c>
      <c r="M11" s="45">
        <v>23</v>
      </c>
      <c r="N11" s="42">
        <v>1.0089999999999999</v>
      </c>
      <c r="O11" s="45">
        <v>101.22</v>
      </c>
      <c r="P11" s="45">
        <v>2.88</v>
      </c>
      <c r="Q11" s="43">
        <v>2.5</v>
      </c>
      <c r="R11" s="43">
        <v>0</v>
      </c>
    </row>
    <row r="12" spans="1:18" ht="16.5" customHeight="1" x14ac:dyDescent="0.3">
      <c r="A12" s="21" t="b">
        <v>1</v>
      </c>
      <c r="B12" s="37" t="s">
        <v>231</v>
      </c>
      <c r="C12" s="38">
        <v>7</v>
      </c>
      <c r="D12" s="46">
        <f t="shared" si="0"/>
        <v>80.957126796875016</v>
      </c>
      <c r="E12" s="40">
        <v>3</v>
      </c>
      <c r="F12" s="41">
        <v>0</v>
      </c>
      <c r="G12" s="42">
        <f t="shared" si="1"/>
        <v>37.215600244336542</v>
      </c>
      <c r="H12" s="43">
        <v>1</v>
      </c>
      <c r="I12" s="42">
        <v>10.19</v>
      </c>
      <c r="J12" s="42">
        <v>1.5637999999999999</v>
      </c>
      <c r="K12" s="44">
        <v>5.7520000000000016E-2</v>
      </c>
      <c r="L12" s="42">
        <v>0</v>
      </c>
      <c r="M12" s="45">
        <v>24</v>
      </c>
      <c r="N12" s="42">
        <v>1.0095000000000001</v>
      </c>
      <c r="O12" s="45">
        <v>101.28999999999999</v>
      </c>
      <c r="P12" s="45">
        <v>2.91</v>
      </c>
      <c r="Q12" s="43">
        <v>2.5</v>
      </c>
      <c r="R12" s="43">
        <v>0</v>
      </c>
    </row>
    <row r="13" spans="1:18" ht="16.5" customHeight="1" x14ac:dyDescent="0.3">
      <c r="A13" s="21" t="b">
        <v>1</v>
      </c>
      <c r="B13" s="37" t="s">
        <v>232</v>
      </c>
      <c r="C13" s="38">
        <v>8</v>
      </c>
      <c r="D13" s="46">
        <f t="shared" si="0"/>
        <v>93.100695816406272</v>
      </c>
      <c r="E13" s="40">
        <v>4</v>
      </c>
      <c r="F13" s="41">
        <v>0</v>
      </c>
      <c r="G13" s="42">
        <f t="shared" si="1"/>
        <v>38.555361853132659</v>
      </c>
      <c r="H13" s="43">
        <v>1</v>
      </c>
      <c r="I13" s="42">
        <v>10.199999999999999</v>
      </c>
      <c r="J13" s="42">
        <v>1.5652000000000001</v>
      </c>
      <c r="K13" s="44">
        <v>6.048000000000002E-2</v>
      </c>
      <c r="L13" s="42">
        <v>0</v>
      </c>
      <c r="M13" s="45">
        <v>27</v>
      </c>
      <c r="N13" s="42">
        <v>1.01</v>
      </c>
      <c r="O13" s="45">
        <v>101.36</v>
      </c>
      <c r="P13" s="45">
        <v>2.94</v>
      </c>
      <c r="Q13" s="43">
        <v>2.5</v>
      </c>
      <c r="R13" s="43">
        <v>0</v>
      </c>
    </row>
    <row r="14" spans="1:18" ht="16.5" customHeight="1" x14ac:dyDescent="0.3">
      <c r="A14" s="21" t="b">
        <v>1</v>
      </c>
      <c r="B14" s="37" t="s">
        <v>233</v>
      </c>
      <c r="C14" s="38">
        <v>9</v>
      </c>
      <c r="D14" s="46">
        <f t="shared" si="0"/>
        <v>107.06580018886721</v>
      </c>
      <c r="E14" s="40">
        <v>4</v>
      </c>
      <c r="F14" s="41">
        <v>0</v>
      </c>
      <c r="G14" s="42">
        <f t="shared" si="1"/>
        <v>39.943354879845437</v>
      </c>
      <c r="H14" s="43">
        <v>1</v>
      </c>
      <c r="I14" s="42">
        <v>10.210000000000001</v>
      </c>
      <c r="J14" s="42">
        <v>1.5666</v>
      </c>
      <c r="K14" s="44">
        <v>6.3440000000000024E-2</v>
      </c>
      <c r="L14" s="42">
        <v>0</v>
      </c>
      <c r="M14" s="45">
        <v>28</v>
      </c>
      <c r="N14" s="42">
        <v>1.0105</v>
      </c>
      <c r="O14" s="45">
        <v>101.42999999999999</v>
      </c>
      <c r="P14" s="45">
        <v>2.9699999999999998</v>
      </c>
      <c r="Q14" s="43">
        <v>2.5</v>
      </c>
      <c r="R14" s="43">
        <v>0</v>
      </c>
    </row>
    <row r="15" spans="1:18" ht="16.5" customHeight="1" x14ac:dyDescent="0.3">
      <c r="A15" s="21" t="b">
        <v>1</v>
      </c>
      <c r="B15" s="37" t="s">
        <v>234</v>
      </c>
      <c r="C15" s="38">
        <v>10</v>
      </c>
      <c r="D15" s="46">
        <f t="shared" si="0"/>
        <v>123.1256702171973</v>
      </c>
      <c r="E15" s="40">
        <v>5</v>
      </c>
      <c r="F15" s="41">
        <v>0</v>
      </c>
      <c r="G15" s="42">
        <f t="shared" si="1"/>
        <v>41.38131565551987</v>
      </c>
      <c r="H15" s="43">
        <v>1</v>
      </c>
      <c r="I15" s="42">
        <v>10.220000000000001</v>
      </c>
      <c r="J15" s="42">
        <v>1.5680000000000001</v>
      </c>
      <c r="K15" s="44">
        <v>6.6400000000000015E-2</v>
      </c>
      <c r="L15" s="42">
        <v>0</v>
      </c>
      <c r="M15" s="45">
        <v>29</v>
      </c>
      <c r="N15" s="42">
        <v>1.0109999999999999</v>
      </c>
      <c r="O15" s="45">
        <v>101.5</v>
      </c>
      <c r="P15" s="45">
        <v>3</v>
      </c>
      <c r="Q15" s="43">
        <v>2.5</v>
      </c>
      <c r="R15" s="43">
        <v>0</v>
      </c>
    </row>
    <row r="16" spans="1:18" ht="16.5" customHeight="1" x14ac:dyDescent="0.3">
      <c r="A16" s="21" t="b">
        <v>1</v>
      </c>
      <c r="B16" s="37" t="s">
        <v>235</v>
      </c>
      <c r="C16" s="38">
        <v>11</v>
      </c>
      <c r="D16" s="46">
        <f t="shared" si="0"/>
        <v>141.5945207497769</v>
      </c>
      <c r="E16" s="40">
        <v>5</v>
      </c>
      <c r="F16" s="41">
        <v>0</v>
      </c>
      <c r="G16" s="42">
        <f t="shared" si="1"/>
        <v>42.871043019118588</v>
      </c>
      <c r="H16" s="43">
        <v>1</v>
      </c>
      <c r="I16" s="42">
        <v>10.23</v>
      </c>
      <c r="J16" s="42">
        <v>1.5693999999999999</v>
      </c>
      <c r="K16" s="44">
        <v>6.9360000000000033E-2</v>
      </c>
      <c r="L16" s="42">
        <v>0</v>
      </c>
      <c r="M16" s="45">
        <v>30</v>
      </c>
      <c r="N16" s="42">
        <v>1.0115000000000001</v>
      </c>
      <c r="O16" s="45">
        <v>101.57000000000001</v>
      </c>
      <c r="P16" s="45">
        <v>3.03</v>
      </c>
      <c r="Q16" s="43">
        <v>2.5</v>
      </c>
      <c r="R16" s="43">
        <v>0</v>
      </c>
    </row>
    <row r="17" spans="1:18" ht="16.5" customHeight="1" x14ac:dyDescent="0.3">
      <c r="A17" s="21" t="b">
        <v>1</v>
      </c>
      <c r="B17" s="37" t="s">
        <v>236</v>
      </c>
      <c r="C17" s="38">
        <v>12</v>
      </c>
      <c r="D17" s="46">
        <f t="shared" si="0"/>
        <v>162.83369886224344</v>
      </c>
      <c r="E17" s="40">
        <v>5</v>
      </c>
      <c r="F17" s="41">
        <v>0</v>
      </c>
      <c r="G17" s="42">
        <f t="shared" si="1"/>
        <v>44.414400567806858</v>
      </c>
      <c r="H17" s="43">
        <v>1</v>
      </c>
      <c r="I17" s="42">
        <v>10.24</v>
      </c>
      <c r="J17" s="42">
        <v>1.5708</v>
      </c>
      <c r="K17" s="44">
        <v>7.2320000000000023E-2</v>
      </c>
      <c r="L17" s="42">
        <v>0</v>
      </c>
      <c r="M17" s="45">
        <v>31</v>
      </c>
      <c r="N17" s="42">
        <v>1.012</v>
      </c>
      <c r="O17" s="45">
        <v>101.64</v>
      </c>
      <c r="P17" s="45">
        <v>3.0599999999999996</v>
      </c>
      <c r="Q17" s="43">
        <v>2.5</v>
      </c>
      <c r="R17" s="43">
        <v>0</v>
      </c>
    </row>
    <row r="18" spans="1:18" ht="16.5" customHeight="1" x14ac:dyDescent="0.3">
      <c r="A18" s="21" t="b">
        <v>1</v>
      </c>
      <c r="B18" s="37" t="s">
        <v>237</v>
      </c>
      <c r="C18" s="38">
        <v>13</v>
      </c>
      <c r="D18" s="46">
        <f t="shared" si="0"/>
        <v>187.25875369157995</v>
      </c>
      <c r="E18" s="40">
        <v>6</v>
      </c>
      <c r="F18" s="41">
        <v>0</v>
      </c>
      <c r="G18" s="42">
        <f t="shared" si="1"/>
        <v>46.013318988247903</v>
      </c>
      <c r="H18" s="43">
        <v>1</v>
      </c>
      <c r="I18" s="42">
        <v>10.25</v>
      </c>
      <c r="J18" s="42">
        <v>1.5721999999999998</v>
      </c>
      <c r="K18" s="44">
        <v>7.5280000000000027E-2</v>
      </c>
      <c r="L18" s="42">
        <v>0</v>
      </c>
      <c r="M18" s="45">
        <v>33</v>
      </c>
      <c r="N18" s="42">
        <v>1.0125</v>
      </c>
      <c r="O18" s="45">
        <v>101.71000000000001</v>
      </c>
      <c r="P18" s="45">
        <v>3.09</v>
      </c>
      <c r="Q18" s="43">
        <v>2.5</v>
      </c>
      <c r="R18" s="43">
        <v>0</v>
      </c>
    </row>
    <row r="19" spans="1:18" ht="16.5" customHeight="1" x14ac:dyDescent="0.3">
      <c r="A19" s="21" t="b">
        <v>1</v>
      </c>
      <c r="B19" s="37" t="s">
        <v>238</v>
      </c>
      <c r="C19" s="38">
        <v>14</v>
      </c>
      <c r="D19" s="46">
        <f t="shared" si="0"/>
        <v>215.34756674531695</v>
      </c>
      <c r="E19" s="40">
        <v>6</v>
      </c>
      <c r="F19" s="41">
        <v>0</v>
      </c>
      <c r="G19" s="42">
        <f t="shared" si="1"/>
        <v>47.669798471824826</v>
      </c>
      <c r="H19" s="43">
        <v>1</v>
      </c>
      <c r="I19" s="42">
        <v>10.26</v>
      </c>
      <c r="J19" s="42">
        <v>1.5736000000000001</v>
      </c>
      <c r="K19" s="44">
        <v>7.8240000000000032E-2</v>
      </c>
      <c r="L19" s="42">
        <v>0</v>
      </c>
      <c r="M19" s="45">
        <v>35</v>
      </c>
      <c r="N19" s="42">
        <v>1.0129999999999999</v>
      </c>
      <c r="O19" s="45">
        <v>101.78</v>
      </c>
      <c r="P19" s="45">
        <v>3.1199999999999997</v>
      </c>
      <c r="Q19" s="43">
        <v>2.5</v>
      </c>
      <c r="R19" s="43">
        <v>0</v>
      </c>
    </row>
    <row r="20" spans="1:18" ht="16.5" customHeight="1" x14ac:dyDescent="0.3">
      <c r="A20" s="21" t="b">
        <v>1</v>
      </c>
      <c r="B20" s="37" t="s">
        <v>239</v>
      </c>
      <c r="C20" s="38">
        <v>15</v>
      </c>
      <c r="D20" s="46">
        <f t="shared" si="0"/>
        <v>247.64970175711449</v>
      </c>
      <c r="E20" s="40">
        <v>7</v>
      </c>
      <c r="F20" s="41">
        <v>0</v>
      </c>
      <c r="G20" s="42">
        <f t="shared" si="1"/>
        <v>49.38591121681052</v>
      </c>
      <c r="H20" s="43">
        <v>1</v>
      </c>
      <c r="I20" s="42">
        <v>10.27</v>
      </c>
      <c r="J20" s="42">
        <v>1.575</v>
      </c>
      <c r="K20" s="44">
        <v>8.1200000000000036E-2</v>
      </c>
      <c r="L20" s="42">
        <v>0</v>
      </c>
      <c r="M20" s="45">
        <v>36</v>
      </c>
      <c r="N20" s="42">
        <v>1.0135000000000001</v>
      </c>
      <c r="O20" s="45">
        <v>101.85</v>
      </c>
      <c r="P20" s="45">
        <v>3.15</v>
      </c>
      <c r="Q20" s="43">
        <v>2.5</v>
      </c>
      <c r="R20" s="43">
        <v>0</v>
      </c>
    </row>
    <row r="21" spans="1:18" ht="16.5" customHeight="1" x14ac:dyDescent="0.3">
      <c r="A21" s="21" t="b">
        <v>1</v>
      </c>
      <c r="B21" s="37" t="s">
        <v>240</v>
      </c>
      <c r="C21" s="38">
        <v>16</v>
      </c>
      <c r="D21" s="46">
        <f t="shared" si="0"/>
        <v>284.79715702068165</v>
      </c>
      <c r="E21" s="40">
        <v>7</v>
      </c>
      <c r="F21" s="41">
        <v>0</v>
      </c>
      <c r="G21" s="42">
        <f t="shared" si="1"/>
        <v>51.1638040206157</v>
      </c>
      <c r="H21" s="43">
        <v>1</v>
      </c>
      <c r="I21" s="42">
        <v>10.28</v>
      </c>
      <c r="J21" s="42">
        <v>1.5764</v>
      </c>
      <c r="K21" s="44">
        <v>8.416000000000004E-2</v>
      </c>
      <c r="L21" s="42">
        <v>0</v>
      </c>
      <c r="M21" s="45">
        <v>37</v>
      </c>
      <c r="N21" s="42">
        <v>1.014</v>
      </c>
      <c r="O21" s="45">
        <v>101.92</v>
      </c>
      <c r="P21" s="45">
        <v>3.1799999999999997</v>
      </c>
      <c r="Q21" s="43">
        <v>2.5</v>
      </c>
      <c r="R21" s="43">
        <v>0</v>
      </c>
    </row>
    <row r="22" spans="1:18" ht="16.5" customHeight="1" x14ac:dyDescent="0.3">
      <c r="A22" s="21" t="b">
        <v>1</v>
      </c>
      <c r="B22" s="37" t="s">
        <v>241</v>
      </c>
      <c r="C22" s="38">
        <v>17</v>
      </c>
      <c r="D22" s="46">
        <f t="shared" si="0"/>
        <v>327.51673057378389</v>
      </c>
      <c r="E22" s="40">
        <v>8</v>
      </c>
      <c r="F22" s="41">
        <v>0</v>
      </c>
      <c r="G22" s="42">
        <f t="shared" si="1"/>
        <v>53.005700965357867</v>
      </c>
      <c r="H22" s="43">
        <v>1</v>
      </c>
      <c r="I22" s="42">
        <v>10.29</v>
      </c>
      <c r="J22" s="42">
        <v>1.5777999999999999</v>
      </c>
      <c r="K22" s="44">
        <v>8.7120000000000031E-2</v>
      </c>
      <c r="L22" s="42">
        <v>0</v>
      </c>
      <c r="M22" s="45">
        <v>39</v>
      </c>
      <c r="N22" s="42">
        <v>1.0145</v>
      </c>
      <c r="O22" s="45">
        <v>101.99</v>
      </c>
      <c r="P22" s="45">
        <v>3.21</v>
      </c>
      <c r="Q22" s="43">
        <v>2.5</v>
      </c>
      <c r="R22" s="43">
        <v>0</v>
      </c>
    </row>
    <row r="23" spans="1:18" ht="16.5" customHeight="1" x14ac:dyDescent="0.3">
      <c r="A23" s="21" t="b">
        <v>1</v>
      </c>
      <c r="B23" s="37" t="s">
        <v>242</v>
      </c>
      <c r="C23" s="38">
        <v>18</v>
      </c>
      <c r="D23" s="46">
        <f t="shared" si="0"/>
        <v>376.64424015985145</v>
      </c>
      <c r="E23" s="40">
        <v>9</v>
      </c>
      <c r="F23" s="41">
        <v>0</v>
      </c>
      <c r="G23" s="42">
        <f t="shared" si="1"/>
        <v>54.913906200110752</v>
      </c>
      <c r="H23" s="43">
        <v>1</v>
      </c>
      <c r="I23" s="42">
        <v>10.3</v>
      </c>
      <c r="J23" s="42">
        <v>1.5792000000000002</v>
      </c>
      <c r="K23" s="44">
        <v>9.0080000000000035E-2</v>
      </c>
      <c r="L23" s="42">
        <v>0</v>
      </c>
      <c r="M23" s="45">
        <v>40</v>
      </c>
      <c r="N23" s="42">
        <v>1.0149999999999999</v>
      </c>
      <c r="O23" s="45">
        <v>102.06</v>
      </c>
      <c r="P23" s="45">
        <v>3.2399999999999998</v>
      </c>
      <c r="Q23" s="43">
        <v>2.5</v>
      </c>
      <c r="R23" s="43">
        <v>0</v>
      </c>
    </row>
    <row r="24" spans="1:18" ht="16.5" customHeight="1" x14ac:dyDescent="0.3">
      <c r="A24" s="21" t="b">
        <v>1</v>
      </c>
      <c r="B24" s="37" t="s">
        <v>243</v>
      </c>
      <c r="C24" s="38">
        <v>19</v>
      </c>
      <c r="D24" s="46">
        <f t="shared" si="0"/>
        <v>433.14087618382916</v>
      </c>
      <c r="E24" s="40">
        <v>9</v>
      </c>
      <c r="F24" s="41">
        <v>0</v>
      </c>
      <c r="G24" s="42">
        <f t="shared" si="1"/>
        <v>56.89080682331474</v>
      </c>
      <c r="H24" s="43">
        <v>1</v>
      </c>
      <c r="I24" s="42">
        <v>10.31</v>
      </c>
      <c r="J24" s="42">
        <v>1.5806</v>
      </c>
      <c r="K24" s="44">
        <v>9.3040000000000053E-2</v>
      </c>
      <c r="L24" s="42">
        <v>0</v>
      </c>
      <c r="M24" s="45">
        <v>42</v>
      </c>
      <c r="N24" s="42">
        <v>1.0155000000000001</v>
      </c>
      <c r="O24" s="45">
        <v>102.13</v>
      </c>
      <c r="P24" s="45">
        <v>3.2699999999999996</v>
      </c>
      <c r="Q24" s="43">
        <v>2.5</v>
      </c>
      <c r="R24" s="43">
        <v>0</v>
      </c>
    </row>
    <row r="25" spans="1:18" ht="16.5" customHeight="1" x14ac:dyDescent="0.3">
      <c r="A25" s="21" t="b">
        <v>1</v>
      </c>
      <c r="B25" s="37" t="s">
        <v>244</v>
      </c>
      <c r="C25" s="38">
        <v>20</v>
      </c>
      <c r="D25" s="46">
        <f t="shared" si="0"/>
        <v>498.11200761140356</v>
      </c>
      <c r="E25" s="40">
        <v>10</v>
      </c>
      <c r="F25" s="41">
        <v>0</v>
      </c>
      <c r="G25" s="42">
        <f t="shared" si="1"/>
        <v>58.938875868954071</v>
      </c>
      <c r="H25" s="43">
        <v>1</v>
      </c>
      <c r="I25" s="42">
        <v>10.32</v>
      </c>
      <c r="J25" s="42">
        <v>1.5820000000000001</v>
      </c>
      <c r="K25" s="44">
        <v>9.6000000000000044E-2</v>
      </c>
      <c r="L25" s="42">
        <v>0</v>
      </c>
      <c r="M25" s="45">
        <v>43</v>
      </c>
      <c r="N25" s="42">
        <v>1.016</v>
      </c>
      <c r="O25" s="45">
        <v>102.2</v>
      </c>
      <c r="P25" s="45">
        <v>3.3</v>
      </c>
      <c r="Q25" s="43">
        <v>2.5</v>
      </c>
      <c r="R25" s="43">
        <v>0</v>
      </c>
    </row>
    <row r="26" spans="1:18" ht="16.5" customHeight="1" x14ac:dyDescent="0.3">
      <c r="A26" s="21" t="b">
        <v>1</v>
      </c>
      <c r="B26" s="37" t="s">
        <v>245</v>
      </c>
      <c r="C26" s="38">
        <v>21</v>
      </c>
      <c r="D26" s="39">
        <f t="shared" ref="D26:D44" si="2">D25+D25*7%</f>
        <v>532.97984814420181</v>
      </c>
      <c r="E26" s="40">
        <v>11</v>
      </c>
      <c r="F26" s="41">
        <v>0</v>
      </c>
      <c r="G26" s="42">
        <f t="shared" si="1"/>
        <v>61.06067540023642</v>
      </c>
      <c r="H26" s="43">
        <v>1</v>
      </c>
      <c r="I26" s="42">
        <v>14.332000000000001</v>
      </c>
      <c r="J26" s="42">
        <v>1.5833999999999999</v>
      </c>
      <c r="K26" s="44">
        <v>9.9680000000000046E-2</v>
      </c>
      <c r="L26" s="42">
        <v>0</v>
      </c>
      <c r="M26" s="45">
        <v>56</v>
      </c>
      <c r="N26" s="42">
        <v>1.1165999999999998</v>
      </c>
      <c r="O26" s="45">
        <v>102.28</v>
      </c>
      <c r="P26" s="45">
        <v>3.7299999999999995</v>
      </c>
      <c r="Q26" s="43">
        <v>2.5</v>
      </c>
      <c r="R26" s="43">
        <v>0</v>
      </c>
    </row>
    <row r="27" spans="1:18" ht="16.5" customHeight="1" x14ac:dyDescent="0.3">
      <c r="A27" s="21" t="b">
        <v>1</v>
      </c>
      <c r="B27" s="37" t="s">
        <v>246</v>
      </c>
      <c r="C27" s="38">
        <v>22</v>
      </c>
      <c r="D27" s="46">
        <f t="shared" si="2"/>
        <v>570.28843751429599</v>
      </c>
      <c r="E27" s="40">
        <v>12</v>
      </c>
      <c r="F27" s="41">
        <v>0</v>
      </c>
      <c r="G27" s="42">
        <f t="shared" si="1"/>
        <v>63.258859714644935</v>
      </c>
      <c r="H27" s="43">
        <v>1</v>
      </c>
      <c r="I27" s="42">
        <v>14.344000000000001</v>
      </c>
      <c r="J27" s="42">
        <v>1.5848</v>
      </c>
      <c r="K27" s="44">
        <v>0.10336000000000006</v>
      </c>
      <c r="L27" s="42">
        <v>0</v>
      </c>
      <c r="M27" s="45">
        <v>58</v>
      </c>
      <c r="N27" s="42">
        <v>1.1172</v>
      </c>
      <c r="O27" s="45">
        <v>102.36</v>
      </c>
      <c r="P27" s="45">
        <v>3.7599999999999989</v>
      </c>
      <c r="Q27" s="43">
        <v>2.5</v>
      </c>
      <c r="R27" s="43">
        <v>0</v>
      </c>
    </row>
    <row r="28" spans="1:18" ht="16.5" customHeight="1" x14ac:dyDescent="0.3">
      <c r="A28" s="21" t="b">
        <v>1</v>
      </c>
      <c r="B28" s="37" t="s">
        <v>247</v>
      </c>
      <c r="C28" s="38">
        <v>23</v>
      </c>
      <c r="D28" s="46">
        <f t="shared" si="2"/>
        <v>610.2086281402967</v>
      </c>
      <c r="E28" s="40">
        <v>13</v>
      </c>
      <c r="F28" s="41">
        <v>0</v>
      </c>
      <c r="G28" s="42">
        <f t="shared" si="1"/>
        <v>65.536178664372159</v>
      </c>
      <c r="H28" s="43">
        <v>1</v>
      </c>
      <c r="I28" s="42">
        <v>14.356</v>
      </c>
      <c r="J28" s="42">
        <v>1.5861999999999998</v>
      </c>
      <c r="K28" s="44">
        <v>0.10704000000000007</v>
      </c>
      <c r="L28" s="42">
        <v>0</v>
      </c>
      <c r="M28" s="45">
        <v>60</v>
      </c>
      <c r="N28" s="42">
        <v>1.1177999999999999</v>
      </c>
      <c r="O28" s="45">
        <v>102.43999999999998</v>
      </c>
      <c r="P28" s="45">
        <v>3.7899999999999991</v>
      </c>
      <c r="Q28" s="43">
        <v>2.5</v>
      </c>
      <c r="R28" s="43">
        <v>0</v>
      </c>
    </row>
    <row r="29" spans="1:18" ht="16.5" customHeight="1" x14ac:dyDescent="0.3">
      <c r="A29" s="21" t="b">
        <v>1</v>
      </c>
      <c r="B29" s="37" t="s">
        <v>248</v>
      </c>
      <c r="C29" s="38">
        <v>24</v>
      </c>
      <c r="D29" s="46">
        <f t="shared" si="2"/>
        <v>652.92323211011751</v>
      </c>
      <c r="E29" s="40">
        <v>14</v>
      </c>
      <c r="F29" s="41">
        <v>0</v>
      </c>
      <c r="G29" s="42">
        <f t="shared" si="1"/>
        <v>67.895481096289558</v>
      </c>
      <c r="H29" s="43">
        <v>1</v>
      </c>
      <c r="I29" s="42">
        <v>14.368</v>
      </c>
      <c r="J29" s="42">
        <v>1.5876000000000001</v>
      </c>
      <c r="K29" s="44">
        <v>0.11072000000000005</v>
      </c>
      <c r="L29" s="42">
        <v>0</v>
      </c>
      <c r="M29" s="45">
        <v>63</v>
      </c>
      <c r="N29" s="42">
        <v>1.1184000000000001</v>
      </c>
      <c r="O29" s="45">
        <v>102.52000000000001</v>
      </c>
      <c r="P29" s="45">
        <v>3.819999999999999</v>
      </c>
      <c r="Q29" s="43">
        <v>2.5</v>
      </c>
      <c r="R29" s="43">
        <v>0</v>
      </c>
    </row>
    <row r="30" spans="1:18" ht="16.5" customHeight="1" x14ac:dyDescent="0.3">
      <c r="A30" s="21" t="b">
        <v>1</v>
      </c>
      <c r="B30" s="37" t="s">
        <v>249</v>
      </c>
      <c r="C30" s="38">
        <v>25</v>
      </c>
      <c r="D30" s="46">
        <f t="shared" si="2"/>
        <v>698.62785835782574</v>
      </c>
      <c r="E30" s="40">
        <v>15</v>
      </c>
      <c r="F30" s="41">
        <v>0</v>
      </c>
      <c r="G30" s="42">
        <f t="shared" si="1"/>
        <v>70.339718415755982</v>
      </c>
      <c r="H30" s="43">
        <v>1</v>
      </c>
      <c r="I30" s="42">
        <v>14.38</v>
      </c>
      <c r="J30" s="42">
        <v>1.589</v>
      </c>
      <c r="K30" s="44">
        <v>0.11440000000000004</v>
      </c>
      <c r="L30" s="42">
        <v>0</v>
      </c>
      <c r="M30" s="45">
        <v>65</v>
      </c>
      <c r="N30" s="42">
        <v>1.119</v>
      </c>
      <c r="O30" s="45">
        <v>102.6</v>
      </c>
      <c r="P30" s="45">
        <v>3.8499999999999988</v>
      </c>
      <c r="Q30" s="43">
        <v>2.5</v>
      </c>
      <c r="R30" s="43">
        <v>0</v>
      </c>
    </row>
    <row r="31" spans="1:18" ht="16.5" customHeight="1" x14ac:dyDescent="0.3">
      <c r="A31" s="21" t="b">
        <v>1</v>
      </c>
      <c r="B31" s="37" t="s">
        <v>250</v>
      </c>
      <c r="C31" s="38">
        <v>26</v>
      </c>
      <c r="D31" s="46">
        <f t="shared" si="2"/>
        <v>747.53180844287351</v>
      </c>
      <c r="E31" s="40">
        <v>17</v>
      </c>
      <c r="F31" s="41">
        <v>0</v>
      </c>
      <c r="G31" s="42">
        <f t="shared" si="1"/>
        <v>72.871948278723195</v>
      </c>
      <c r="H31" s="43">
        <v>1</v>
      </c>
      <c r="I31" s="42">
        <v>14.392000000000001</v>
      </c>
      <c r="J31" s="42">
        <v>1.5904</v>
      </c>
      <c r="K31" s="44">
        <v>0.11808000000000006</v>
      </c>
      <c r="L31" s="42">
        <v>0</v>
      </c>
      <c r="M31" s="45">
        <v>67</v>
      </c>
      <c r="N31" s="42">
        <v>1.1195999999999999</v>
      </c>
      <c r="O31" s="45">
        <v>102.67999999999999</v>
      </c>
      <c r="P31" s="45">
        <v>3.879999999999999</v>
      </c>
      <c r="Q31" s="43">
        <v>2.5</v>
      </c>
      <c r="R31" s="43">
        <v>0</v>
      </c>
    </row>
    <row r="32" spans="1:18" ht="16.5" customHeight="1" x14ac:dyDescent="0.3">
      <c r="A32" s="21" t="b">
        <v>1</v>
      </c>
      <c r="B32" s="37" t="s">
        <v>251</v>
      </c>
      <c r="C32" s="38">
        <v>27</v>
      </c>
      <c r="D32" s="46">
        <f t="shared" si="2"/>
        <v>799.85903503387465</v>
      </c>
      <c r="E32" s="40">
        <v>18</v>
      </c>
      <c r="F32" s="41">
        <v>0</v>
      </c>
      <c r="G32" s="42">
        <f t="shared" si="1"/>
        <v>75.495338416757235</v>
      </c>
      <c r="H32" s="43">
        <v>1</v>
      </c>
      <c r="I32" s="42">
        <v>14.404000000000002</v>
      </c>
      <c r="J32" s="42">
        <v>1.5917999999999999</v>
      </c>
      <c r="K32" s="44">
        <v>0.12176000000000006</v>
      </c>
      <c r="L32" s="42">
        <v>0</v>
      </c>
      <c r="M32" s="45">
        <v>69</v>
      </c>
      <c r="N32" s="42">
        <v>1.1202000000000001</v>
      </c>
      <c r="O32" s="45">
        <v>102.76000000000002</v>
      </c>
      <c r="P32" s="45">
        <v>3.9099999999999984</v>
      </c>
      <c r="Q32" s="43">
        <v>2.5</v>
      </c>
      <c r="R32" s="43">
        <v>0</v>
      </c>
    </row>
    <row r="33" spans="1:18" ht="16.5" customHeight="1" x14ac:dyDescent="0.3">
      <c r="A33" s="21" t="b">
        <v>1</v>
      </c>
      <c r="B33" s="37" t="s">
        <v>252</v>
      </c>
      <c r="C33" s="38">
        <v>28</v>
      </c>
      <c r="D33" s="46">
        <f t="shared" si="2"/>
        <v>855.84916748624585</v>
      </c>
      <c r="E33" s="40">
        <v>19</v>
      </c>
      <c r="F33" s="41">
        <v>0</v>
      </c>
      <c r="G33" s="42">
        <f t="shared" si="1"/>
        <v>78.213170599760502</v>
      </c>
      <c r="H33" s="43">
        <v>1</v>
      </c>
      <c r="I33" s="42">
        <v>14.415999999999999</v>
      </c>
      <c r="J33" s="42">
        <v>1.5932000000000002</v>
      </c>
      <c r="K33" s="44">
        <v>0.12544000000000008</v>
      </c>
      <c r="L33" s="42">
        <v>0</v>
      </c>
      <c r="M33" s="45">
        <v>71</v>
      </c>
      <c r="N33" s="42">
        <v>1.1208</v>
      </c>
      <c r="O33" s="45">
        <v>102.83999999999999</v>
      </c>
      <c r="P33" s="45">
        <v>3.9399999999999986</v>
      </c>
      <c r="Q33" s="43">
        <v>2.5</v>
      </c>
      <c r="R33" s="43">
        <v>0</v>
      </c>
    </row>
    <row r="34" spans="1:18" ht="16.5" customHeight="1" x14ac:dyDescent="0.3">
      <c r="A34" s="21" t="b">
        <v>1</v>
      </c>
      <c r="B34" s="37" t="s">
        <v>253</v>
      </c>
      <c r="C34" s="38">
        <v>29</v>
      </c>
      <c r="D34" s="46">
        <f t="shared" si="2"/>
        <v>915.75860921028311</v>
      </c>
      <c r="E34" s="40">
        <v>21</v>
      </c>
      <c r="F34" s="41">
        <v>0</v>
      </c>
      <c r="G34" s="42">
        <f t="shared" si="1"/>
        <v>81.02884474135189</v>
      </c>
      <c r="H34" s="43">
        <v>1</v>
      </c>
      <c r="I34" s="42">
        <v>14.427999999999999</v>
      </c>
      <c r="J34" s="42">
        <v>1.5946</v>
      </c>
      <c r="K34" s="44">
        <v>0.12912000000000007</v>
      </c>
      <c r="L34" s="42">
        <v>0</v>
      </c>
      <c r="M34" s="45">
        <v>72</v>
      </c>
      <c r="N34" s="42">
        <v>1.1214000000000002</v>
      </c>
      <c r="O34" s="45">
        <v>102.92</v>
      </c>
      <c r="P34" s="45">
        <v>3.9699999999999984</v>
      </c>
      <c r="Q34" s="43">
        <v>2.5</v>
      </c>
      <c r="R34" s="43">
        <v>0</v>
      </c>
    </row>
    <row r="35" spans="1:18" ht="16.5" customHeight="1" x14ac:dyDescent="0.3">
      <c r="A35" s="21" t="b">
        <v>1</v>
      </c>
      <c r="B35" s="37" t="s">
        <v>254</v>
      </c>
      <c r="C35" s="38">
        <v>30</v>
      </c>
      <c r="D35" s="46">
        <f t="shared" si="2"/>
        <v>979.86171185500291</v>
      </c>
      <c r="E35" s="40">
        <v>23</v>
      </c>
      <c r="F35" s="41">
        <v>0</v>
      </c>
      <c r="G35" s="42">
        <f t="shared" si="1"/>
        <v>83.945883152040565</v>
      </c>
      <c r="H35" s="43">
        <v>1</v>
      </c>
      <c r="I35" s="42">
        <v>14.44</v>
      </c>
      <c r="J35" s="42">
        <v>1.5960000000000001</v>
      </c>
      <c r="K35" s="44">
        <v>0.13280000000000006</v>
      </c>
      <c r="L35" s="42">
        <v>0</v>
      </c>
      <c r="M35" s="45">
        <v>75</v>
      </c>
      <c r="N35" s="42">
        <v>1.1220000000000001</v>
      </c>
      <c r="O35" s="45">
        <v>103</v>
      </c>
      <c r="P35" s="45">
        <v>3.9999999999999982</v>
      </c>
      <c r="Q35" s="43">
        <v>2.5</v>
      </c>
      <c r="R35" s="43">
        <v>0</v>
      </c>
    </row>
    <row r="36" spans="1:18" ht="16.5" customHeight="1" x14ac:dyDescent="0.3">
      <c r="A36" s="21" t="b">
        <v>1</v>
      </c>
      <c r="B36" s="37" t="s">
        <v>255</v>
      </c>
      <c r="C36" s="38">
        <v>31</v>
      </c>
      <c r="D36" s="46">
        <f t="shared" si="2"/>
        <v>1048.4520316848532</v>
      </c>
      <c r="E36" s="40">
        <v>25</v>
      </c>
      <c r="F36" s="41">
        <v>0</v>
      </c>
      <c r="G36" s="42">
        <f t="shared" si="1"/>
        <v>86.967934945514031</v>
      </c>
      <c r="H36" s="43">
        <v>1</v>
      </c>
      <c r="I36" s="42">
        <v>14.452</v>
      </c>
      <c r="J36" s="42">
        <v>1.5973999999999999</v>
      </c>
      <c r="K36" s="44">
        <v>0.13648000000000007</v>
      </c>
      <c r="L36" s="42">
        <v>0</v>
      </c>
      <c r="M36" s="45">
        <v>77</v>
      </c>
      <c r="N36" s="42">
        <v>1.1225999999999998</v>
      </c>
      <c r="O36" s="45">
        <v>103.08</v>
      </c>
      <c r="P36" s="45">
        <v>4.0299999999999985</v>
      </c>
      <c r="Q36" s="43">
        <v>2.5</v>
      </c>
      <c r="R36" s="43">
        <v>0</v>
      </c>
    </row>
    <row r="37" spans="1:18" ht="16.5" customHeight="1" x14ac:dyDescent="0.3">
      <c r="A37" s="21" t="b">
        <v>1</v>
      </c>
      <c r="B37" s="37" t="s">
        <v>256</v>
      </c>
      <c r="C37" s="38">
        <v>32</v>
      </c>
      <c r="D37" s="46">
        <f t="shared" si="2"/>
        <v>1121.8436739027929</v>
      </c>
      <c r="E37" s="40">
        <v>27</v>
      </c>
      <c r="F37" s="41">
        <v>0</v>
      </c>
      <c r="G37" s="42">
        <f t="shared" si="1"/>
        <v>90.098780603552541</v>
      </c>
      <c r="H37" s="43">
        <v>1</v>
      </c>
      <c r="I37" s="42">
        <v>14.464</v>
      </c>
      <c r="J37" s="42">
        <v>1.5988</v>
      </c>
      <c r="K37" s="44">
        <v>0.14016000000000006</v>
      </c>
      <c r="L37" s="42">
        <v>0</v>
      </c>
      <c r="M37" s="45">
        <v>79</v>
      </c>
      <c r="N37" s="42">
        <v>1.1232</v>
      </c>
      <c r="O37" s="45">
        <v>103.16000000000001</v>
      </c>
      <c r="P37" s="45">
        <v>4.0599999999999978</v>
      </c>
      <c r="Q37" s="43">
        <v>2.5</v>
      </c>
      <c r="R37" s="43">
        <v>0</v>
      </c>
    </row>
    <row r="38" spans="1:18" ht="16.5" customHeight="1" x14ac:dyDescent="0.3">
      <c r="A38" s="21" t="b">
        <v>1</v>
      </c>
      <c r="B38" s="37" t="s">
        <v>257</v>
      </c>
      <c r="C38" s="38">
        <v>33</v>
      </c>
      <c r="D38" s="46">
        <f t="shared" si="2"/>
        <v>1200.3727310759884</v>
      </c>
      <c r="E38" s="40">
        <v>29</v>
      </c>
      <c r="F38" s="41">
        <v>0</v>
      </c>
      <c r="G38" s="42">
        <f t="shared" si="1"/>
        <v>93.342336705280431</v>
      </c>
      <c r="H38" s="43">
        <v>1</v>
      </c>
      <c r="I38" s="42">
        <v>14.476000000000001</v>
      </c>
      <c r="J38" s="42">
        <v>1.6001999999999998</v>
      </c>
      <c r="K38" s="44">
        <v>0.14384000000000005</v>
      </c>
      <c r="L38" s="42">
        <v>0</v>
      </c>
      <c r="M38" s="45">
        <v>81</v>
      </c>
      <c r="N38" s="42">
        <v>1.1237999999999999</v>
      </c>
      <c r="O38" s="45">
        <v>103.24000000000001</v>
      </c>
      <c r="P38" s="45">
        <v>4.0899999999999981</v>
      </c>
      <c r="Q38" s="43">
        <v>2.5</v>
      </c>
      <c r="R38" s="43">
        <v>0</v>
      </c>
    </row>
    <row r="39" spans="1:18" ht="16.5" customHeight="1" x14ac:dyDescent="0.3">
      <c r="A39" s="21" t="b">
        <v>1</v>
      </c>
      <c r="B39" s="37" t="s">
        <v>258</v>
      </c>
      <c r="C39" s="38">
        <v>34</v>
      </c>
      <c r="D39" s="46">
        <f t="shared" si="2"/>
        <v>1284.3988222513076</v>
      </c>
      <c r="E39" s="40">
        <v>31</v>
      </c>
      <c r="F39" s="41">
        <v>0</v>
      </c>
      <c r="G39" s="42">
        <f t="shared" ref="G39:G65" si="3">G38*G$1</f>
        <v>96.702660826670524</v>
      </c>
      <c r="H39" s="43">
        <v>1</v>
      </c>
      <c r="I39" s="42">
        <v>14.488</v>
      </c>
      <c r="J39" s="42">
        <v>2.6016000000000004</v>
      </c>
      <c r="K39" s="44">
        <v>0.14752000000000007</v>
      </c>
      <c r="L39" s="42">
        <v>0</v>
      </c>
      <c r="M39" s="45">
        <v>83</v>
      </c>
      <c r="N39" s="42">
        <v>1.1244000000000001</v>
      </c>
      <c r="O39" s="45">
        <v>103.32000000000001</v>
      </c>
      <c r="P39" s="45">
        <v>4.1199999999999974</v>
      </c>
      <c r="Q39" s="43">
        <v>2.5</v>
      </c>
      <c r="R39" s="43">
        <v>0</v>
      </c>
    </row>
    <row r="40" spans="1:18" ht="16.5" customHeight="1" x14ac:dyDescent="0.3">
      <c r="A40" s="21" t="b">
        <v>1</v>
      </c>
      <c r="B40" s="37" t="s">
        <v>259</v>
      </c>
      <c r="C40" s="38">
        <v>35</v>
      </c>
      <c r="D40" s="46">
        <f t="shared" si="2"/>
        <v>1374.3067398088992</v>
      </c>
      <c r="E40" s="40">
        <v>34</v>
      </c>
      <c r="F40" s="41">
        <v>0</v>
      </c>
      <c r="G40" s="42">
        <f t="shared" si="3"/>
        <v>100.18395661643066</v>
      </c>
      <c r="H40" s="43">
        <v>1</v>
      </c>
      <c r="I40" s="42">
        <v>14.5</v>
      </c>
      <c r="J40" s="42">
        <v>2.6029999999999998</v>
      </c>
      <c r="K40" s="44">
        <v>0.15120000000000008</v>
      </c>
      <c r="L40" s="42">
        <v>0</v>
      </c>
      <c r="M40" s="45">
        <v>86</v>
      </c>
      <c r="N40" s="42">
        <v>1.125</v>
      </c>
      <c r="O40" s="45">
        <v>103.4</v>
      </c>
      <c r="P40" s="45">
        <v>4.1499999999999977</v>
      </c>
      <c r="Q40" s="43">
        <v>2.5</v>
      </c>
      <c r="R40" s="43">
        <v>0</v>
      </c>
    </row>
    <row r="41" spans="1:18" ht="16.5" customHeight="1" x14ac:dyDescent="0.3">
      <c r="A41" s="21" t="b">
        <v>1</v>
      </c>
      <c r="B41" s="37" t="s">
        <v>260</v>
      </c>
      <c r="C41" s="38">
        <v>36</v>
      </c>
      <c r="D41" s="46">
        <f t="shared" si="2"/>
        <v>1470.5082115955222</v>
      </c>
      <c r="E41" s="40">
        <v>36</v>
      </c>
      <c r="F41" s="41">
        <v>0</v>
      </c>
      <c r="G41" s="42">
        <f t="shared" si="3"/>
        <v>103.79057905462217</v>
      </c>
      <c r="H41" s="43">
        <v>1</v>
      </c>
      <c r="I41" s="42">
        <v>14.512</v>
      </c>
      <c r="J41" s="42">
        <v>2.6044</v>
      </c>
      <c r="K41" s="44">
        <v>0.15488000000000007</v>
      </c>
      <c r="L41" s="42">
        <v>0</v>
      </c>
      <c r="M41" s="45">
        <v>88</v>
      </c>
      <c r="N41" s="42">
        <v>1.1255999999999999</v>
      </c>
      <c r="O41" s="45">
        <v>103.47999999999999</v>
      </c>
      <c r="P41" s="45">
        <v>4.1799999999999979</v>
      </c>
      <c r="Q41" s="43">
        <v>2.5</v>
      </c>
      <c r="R41" s="43">
        <v>0</v>
      </c>
    </row>
    <row r="42" spans="1:18" ht="16.5" customHeight="1" x14ac:dyDescent="0.3">
      <c r="A42" s="21" t="b">
        <v>1</v>
      </c>
      <c r="B42" s="37" t="s">
        <v>261</v>
      </c>
      <c r="C42" s="38">
        <v>37</v>
      </c>
      <c r="D42" s="46">
        <f t="shared" si="2"/>
        <v>1573.4437864072088</v>
      </c>
      <c r="E42" s="40">
        <v>39</v>
      </c>
      <c r="F42" s="41">
        <v>0</v>
      </c>
      <c r="G42" s="42">
        <f t="shared" si="3"/>
        <v>107.52703990058858</v>
      </c>
      <c r="H42" s="43">
        <v>1</v>
      </c>
      <c r="I42" s="42">
        <v>14.524000000000001</v>
      </c>
      <c r="J42" s="42">
        <v>2.6057999999999999</v>
      </c>
      <c r="K42" s="44">
        <v>0.15856000000000006</v>
      </c>
      <c r="L42" s="42">
        <v>0</v>
      </c>
      <c r="M42" s="45">
        <v>90</v>
      </c>
      <c r="N42" s="42">
        <v>1.1262000000000001</v>
      </c>
      <c r="O42" s="45">
        <v>103.56000000000002</v>
      </c>
      <c r="P42" s="45">
        <v>4.2099999999999973</v>
      </c>
      <c r="Q42" s="43">
        <v>2.5</v>
      </c>
      <c r="R42" s="43">
        <v>0</v>
      </c>
    </row>
    <row r="43" spans="1:18" ht="16.5" customHeight="1" x14ac:dyDescent="0.3">
      <c r="A43" s="21" t="b">
        <v>1</v>
      </c>
      <c r="B43" s="37" t="s">
        <v>262</v>
      </c>
      <c r="C43" s="38">
        <v>38</v>
      </c>
      <c r="D43" s="46">
        <f t="shared" si="2"/>
        <v>1683.5848514557133</v>
      </c>
      <c r="E43" s="40">
        <v>42</v>
      </c>
      <c r="F43" s="41">
        <v>0</v>
      </c>
      <c r="G43" s="42">
        <f t="shared" si="3"/>
        <v>111.39801333700977</v>
      </c>
      <c r="H43" s="43">
        <v>1</v>
      </c>
      <c r="I43" s="42">
        <v>14.536000000000001</v>
      </c>
      <c r="J43" s="42">
        <v>2.6072000000000002</v>
      </c>
      <c r="K43" s="44">
        <v>0.16224000000000008</v>
      </c>
      <c r="L43" s="42">
        <v>0</v>
      </c>
      <c r="M43" s="45">
        <v>91</v>
      </c>
      <c r="N43" s="42">
        <v>1.1268</v>
      </c>
      <c r="O43" s="45">
        <v>103.63999999999999</v>
      </c>
      <c r="P43" s="45">
        <v>4.2399999999999975</v>
      </c>
      <c r="Q43" s="43">
        <v>2.5</v>
      </c>
      <c r="R43" s="43">
        <v>0</v>
      </c>
    </row>
    <row r="44" spans="1:18" ht="16.5" customHeight="1" x14ac:dyDescent="0.3">
      <c r="A44" s="21" t="b">
        <v>1</v>
      </c>
      <c r="B44" s="37" t="s">
        <v>263</v>
      </c>
      <c r="C44" s="38">
        <v>39</v>
      </c>
      <c r="D44" s="46">
        <f t="shared" si="2"/>
        <v>1801.4357910576132</v>
      </c>
      <c r="E44" s="40">
        <v>46</v>
      </c>
      <c r="F44" s="41">
        <v>0</v>
      </c>
      <c r="G44" s="42">
        <f t="shared" si="3"/>
        <v>115.40834181714213</v>
      </c>
      <c r="H44" s="43">
        <v>1</v>
      </c>
      <c r="I44" s="42">
        <v>14.548</v>
      </c>
      <c r="J44" s="42">
        <v>2.6086</v>
      </c>
      <c r="K44" s="44">
        <v>0.16592000000000007</v>
      </c>
      <c r="L44" s="42">
        <v>0</v>
      </c>
      <c r="M44" s="45">
        <v>93</v>
      </c>
      <c r="N44" s="42">
        <v>1.1274000000000002</v>
      </c>
      <c r="O44" s="45">
        <v>103.72</v>
      </c>
      <c r="P44" s="45">
        <v>4.2699999999999978</v>
      </c>
      <c r="Q44" s="43">
        <v>2.5</v>
      </c>
      <c r="R44" s="43">
        <v>0</v>
      </c>
    </row>
    <row r="45" spans="1:18" ht="16.5" customHeight="1" x14ac:dyDescent="0.3">
      <c r="A45" s="21" t="b">
        <v>1</v>
      </c>
      <c r="B45" s="37" t="s">
        <v>264</v>
      </c>
      <c r="C45" s="38">
        <v>40</v>
      </c>
      <c r="D45" s="39">
        <f t="shared" ref="D45:D53" si="4">D44+D44*5%</f>
        <v>1891.5075806104937</v>
      </c>
      <c r="E45" s="40">
        <v>49</v>
      </c>
      <c r="F45" s="41">
        <v>0</v>
      </c>
      <c r="G45" s="42">
        <f t="shared" si="3"/>
        <v>119.56304212255925</v>
      </c>
      <c r="H45" s="43">
        <v>1</v>
      </c>
      <c r="I45" s="42">
        <v>14.56</v>
      </c>
      <c r="J45" s="42">
        <v>2.6100000000000003</v>
      </c>
      <c r="K45" s="44">
        <v>0.16960000000000008</v>
      </c>
      <c r="L45" s="42">
        <v>0</v>
      </c>
      <c r="M45" s="45">
        <v>96</v>
      </c>
      <c r="N45" s="42">
        <v>1.1279999999999999</v>
      </c>
      <c r="O45" s="45">
        <v>103.8</v>
      </c>
      <c r="P45" s="45">
        <v>4.2999999999999972</v>
      </c>
      <c r="Q45" s="43">
        <v>2.5</v>
      </c>
      <c r="R45" s="43">
        <v>0</v>
      </c>
    </row>
    <row r="46" spans="1:18" ht="16.5" customHeight="1" x14ac:dyDescent="0.3">
      <c r="A46" s="21" t="b">
        <v>1</v>
      </c>
      <c r="B46" s="37" t="s">
        <v>265</v>
      </c>
      <c r="C46" s="38">
        <v>41</v>
      </c>
      <c r="D46" s="46">
        <f t="shared" si="4"/>
        <v>1986.0829596410185</v>
      </c>
      <c r="E46" s="40">
        <v>53</v>
      </c>
      <c r="F46" s="41">
        <v>0</v>
      </c>
      <c r="G46" s="42">
        <f t="shared" si="3"/>
        <v>123.86731163897139</v>
      </c>
      <c r="H46" s="43">
        <v>1</v>
      </c>
      <c r="I46" s="42">
        <v>14.572000000000001</v>
      </c>
      <c r="J46" s="42">
        <v>2.6113999999999997</v>
      </c>
      <c r="K46" s="44">
        <v>0.17328000000000007</v>
      </c>
      <c r="L46" s="42">
        <v>0</v>
      </c>
      <c r="M46" s="45">
        <v>98</v>
      </c>
      <c r="N46" s="42">
        <v>1.1286</v>
      </c>
      <c r="O46" s="45">
        <v>103.88000000000002</v>
      </c>
      <c r="P46" s="45">
        <v>4.3299999999999974</v>
      </c>
      <c r="Q46" s="43">
        <v>2.5</v>
      </c>
      <c r="R46" s="43">
        <v>0</v>
      </c>
    </row>
    <row r="47" spans="1:18" ht="16.5" customHeight="1" x14ac:dyDescent="0.3">
      <c r="A47" s="21" t="b">
        <v>1</v>
      </c>
      <c r="B47" s="37" t="s">
        <v>266</v>
      </c>
      <c r="C47" s="38">
        <v>42</v>
      </c>
      <c r="D47" s="46">
        <f t="shared" si="4"/>
        <v>2085.3871076230694</v>
      </c>
      <c r="E47" s="40">
        <v>58</v>
      </c>
      <c r="F47" s="41">
        <v>0</v>
      </c>
      <c r="G47" s="42">
        <f t="shared" si="3"/>
        <v>128.32653485797437</v>
      </c>
      <c r="H47" s="43">
        <v>1</v>
      </c>
      <c r="I47" s="42">
        <v>14.584000000000001</v>
      </c>
      <c r="J47" s="42">
        <v>2.6128</v>
      </c>
      <c r="K47" s="44">
        <v>0.17696000000000009</v>
      </c>
      <c r="L47" s="42">
        <v>0</v>
      </c>
      <c r="M47" s="45">
        <v>100</v>
      </c>
      <c r="N47" s="42">
        <v>1.1292</v>
      </c>
      <c r="O47" s="45">
        <v>103.96000000000001</v>
      </c>
      <c r="P47" s="45">
        <v>4.3599999999999968</v>
      </c>
      <c r="Q47" s="43">
        <v>2.5</v>
      </c>
      <c r="R47" s="43">
        <v>0</v>
      </c>
    </row>
    <row r="48" spans="1:18" ht="16.5" customHeight="1" x14ac:dyDescent="0.3">
      <c r="A48" s="21" t="b">
        <v>1</v>
      </c>
      <c r="B48" s="37" t="s">
        <v>267</v>
      </c>
      <c r="C48" s="38">
        <v>43</v>
      </c>
      <c r="D48" s="46">
        <f t="shared" si="4"/>
        <v>2189.656463004223</v>
      </c>
      <c r="E48" s="40">
        <v>62</v>
      </c>
      <c r="F48" s="41">
        <v>0</v>
      </c>
      <c r="G48" s="42">
        <f t="shared" si="3"/>
        <v>132.94629011286145</v>
      </c>
      <c r="H48" s="43">
        <v>1</v>
      </c>
      <c r="I48" s="42">
        <v>14.596000000000002</v>
      </c>
      <c r="J48" s="42">
        <v>2.6141999999999999</v>
      </c>
      <c r="K48" s="44">
        <v>0.18064000000000011</v>
      </c>
      <c r="L48" s="42">
        <v>0</v>
      </c>
      <c r="M48" s="45">
        <v>102</v>
      </c>
      <c r="N48" s="42">
        <v>1.1297999999999999</v>
      </c>
      <c r="O48" s="45">
        <v>104.03999999999999</v>
      </c>
      <c r="P48" s="45">
        <v>4.389999999999997</v>
      </c>
      <c r="Q48" s="43">
        <v>2.5</v>
      </c>
      <c r="R48" s="43">
        <v>0</v>
      </c>
    </row>
    <row r="49" spans="1:18" ht="16.5" customHeight="1" x14ac:dyDescent="0.3">
      <c r="A49" s="21" t="b">
        <v>1</v>
      </c>
      <c r="B49" s="37" t="s">
        <v>268</v>
      </c>
      <c r="C49" s="38">
        <v>44</v>
      </c>
      <c r="D49" s="46">
        <f t="shared" si="4"/>
        <v>2299.1392861544341</v>
      </c>
      <c r="E49" s="40">
        <v>67</v>
      </c>
      <c r="F49" s="41">
        <v>0</v>
      </c>
      <c r="G49" s="42">
        <f t="shared" si="3"/>
        <v>137.73235655692446</v>
      </c>
      <c r="H49" s="43">
        <v>1</v>
      </c>
      <c r="I49" s="42">
        <v>14.608000000000002</v>
      </c>
      <c r="J49" s="42">
        <v>2.6156000000000001</v>
      </c>
      <c r="K49" s="44">
        <v>0.18432000000000007</v>
      </c>
      <c r="L49" s="42">
        <v>0</v>
      </c>
      <c r="M49" s="45">
        <v>104</v>
      </c>
      <c r="N49" s="42">
        <v>1.1304000000000001</v>
      </c>
      <c r="O49" s="45">
        <v>104.12</v>
      </c>
      <c r="P49" s="45">
        <v>4.4199999999999964</v>
      </c>
      <c r="Q49" s="43">
        <v>2.5</v>
      </c>
      <c r="R49" s="43">
        <v>0</v>
      </c>
    </row>
    <row r="50" spans="1:18" ht="16.5" customHeight="1" x14ac:dyDescent="0.3">
      <c r="A50" s="21" t="b">
        <v>1</v>
      </c>
      <c r="B50" s="37" t="s">
        <v>269</v>
      </c>
      <c r="C50" s="38">
        <v>45</v>
      </c>
      <c r="D50" s="46">
        <f t="shared" si="4"/>
        <v>2414.0962504621557</v>
      </c>
      <c r="E50" s="40">
        <v>73</v>
      </c>
      <c r="F50" s="41">
        <v>0</v>
      </c>
      <c r="G50" s="42">
        <f t="shared" si="3"/>
        <v>142.69072139297376</v>
      </c>
      <c r="H50" s="43">
        <v>1</v>
      </c>
      <c r="I50" s="42">
        <v>14.62</v>
      </c>
      <c r="J50" s="42">
        <v>2.617</v>
      </c>
      <c r="K50" s="44">
        <v>0.18800000000000008</v>
      </c>
      <c r="L50" s="42">
        <v>0</v>
      </c>
      <c r="M50" s="45">
        <v>106</v>
      </c>
      <c r="N50" s="42">
        <v>1.131</v>
      </c>
      <c r="O50" s="45">
        <v>104.2</v>
      </c>
      <c r="P50" s="45">
        <v>4.4499999999999966</v>
      </c>
      <c r="Q50" s="43">
        <v>2.5</v>
      </c>
      <c r="R50" s="43">
        <v>0</v>
      </c>
    </row>
    <row r="51" spans="1:18" ht="16.5" customHeight="1" x14ac:dyDescent="0.3">
      <c r="A51" s="21" t="b">
        <v>1</v>
      </c>
      <c r="B51" s="37" t="s">
        <v>270</v>
      </c>
      <c r="C51" s="38">
        <v>46</v>
      </c>
      <c r="D51" s="46">
        <f t="shared" si="4"/>
        <v>2534.8010629852633</v>
      </c>
      <c r="E51" s="40">
        <v>79</v>
      </c>
      <c r="F51" s="41">
        <v>0</v>
      </c>
      <c r="G51" s="42">
        <f t="shared" si="3"/>
        <v>147.82758736312081</v>
      </c>
      <c r="H51" s="43">
        <v>1</v>
      </c>
      <c r="I51" s="42">
        <v>14.632</v>
      </c>
      <c r="J51" s="42">
        <v>2.6184000000000003</v>
      </c>
      <c r="K51" s="44">
        <v>0.1916800000000001</v>
      </c>
      <c r="L51" s="42">
        <v>0</v>
      </c>
      <c r="M51" s="45">
        <v>109</v>
      </c>
      <c r="N51" s="42">
        <v>1.1316000000000002</v>
      </c>
      <c r="O51" s="45">
        <v>104.28000000000002</v>
      </c>
      <c r="P51" s="45">
        <v>4.4799999999999969</v>
      </c>
      <c r="Q51" s="43">
        <v>2.5</v>
      </c>
      <c r="R51" s="43">
        <v>0</v>
      </c>
    </row>
    <row r="52" spans="1:18" ht="16.5" customHeight="1" x14ac:dyDescent="0.3">
      <c r="A52" s="21" t="b">
        <v>1</v>
      </c>
      <c r="B52" s="37" t="s">
        <v>271</v>
      </c>
      <c r="C52" s="38">
        <v>47</v>
      </c>
      <c r="D52" s="46">
        <f t="shared" si="4"/>
        <v>2661.5411161345264</v>
      </c>
      <c r="E52" s="40">
        <v>85</v>
      </c>
      <c r="F52" s="41">
        <v>0</v>
      </c>
      <c r="G52" s="42">
        <f t="shared" si="3"/>
        <v>153.14938050819316</v>
      </c>
      <c r="H52" s="43">
        <v>1</v>
      </c>
      <c r="I52" s="42">
        <v>14.644</v>
      </c>
      <c r="J52" s="42">
        <v>2.6197999999999997</v>
      </c>
      <c r="K52" s="44">
        <v>0.19536000000000006</v>
      </c>
      <c r="L52" s="42">
        <v>0</v>
      </c>
      <c r="M52" s="45">
        <v>110</v>
      </c>
      <c r="N52" s="42">
        <v>1.1322000000000001</v>
      </c>
      <c r="O52" s="45">
        <v>104.36000000000001</v>
      </c>
      <c r="P52" s="45">
        <v>4.5099999999999962</v>
      </c>
      <c r="Q52" s="43">
        <v>2.5</v>
      </c>
      <c r="R52" s="43">
        <v>0</v>
      </c>
    </row>
    <row r="53" spans="1:18" ht="16.5" customHeight="1" x14ac:dyDescent="0.3">
      <c r="A53" s="21" t="b">
        <v>1</v>
      </c>
      <c r="B53" s="37" t="s">
        <v>272</v>
      </c>
      <c r="C53" s="38">
        <v>48</v>
      </c>
      <c r="D53" s="46">
        <f t="shared" si="4"/>
        <v>2794.6181719412525</v>
      </c>
      <c r="E53" s="40">
        <v>92</v>
      </c>
      <c r="F53" s="41">
        <v>0</v>
      </c>
      <c r="G53" s="42">
        <f t="shared" si="3"/>
        <v>158.66275820648812</v>
      </c>
      <c r="H53" s="43">
        <v>1</v>
      </c>
      <c r="I53" s="42">
        <v>14.656000000000001</v>
      </c>
      <c r="J53" s="42">
        <v>2.6212</v>
      </c>
      <c r="K53" s="44">
        <v>0.19904000000000011</v>
      </c>
      <c r="L53" s="42">
        <v>0</v>
      </c>
      <c r="M53" s="45">
        <v>112</v>
      </c>
      <c r="N53" s="42">
        <v>1.1328</v>
      </c>
      <c r="O53" s="45">
        <v>104.43999999999998</v>
      </c>
      <c r="P53" s="45">
        <v>4.5399999999999965</v>
      </c>
      <c r="Q53" s="43">
        <v>2.5</v>
      </c>
      <c r="R53" s="43">
        <v>0</v>
      </c>
    </row>
    <row r="54" spans="1:18" ht="16.5" customHeight="1" x14ac:dyDescent="0.3">
      <c r="A54" s="21" t="b">
        <v>1</v>
      </c>
      <c r="B54" s="37" t="s">
        <v>273</v>
      </c>
      <c r="C54" s="38">
        <v>49</v>
      </c>
      <c r="D54" s="39">
        <f t="shared" ref="D54:D65" si="5">D53+D53*3%</f>
        <v>2878.4567170994901</v>
      </c>
      <c r="E54" s="40">
        <v>99</v>
      </c>
      <c r="F54" s="41">
        <v>0</v>
      </c>
      <c r="G54" s="42">
        <f t="shared" si="3"/>
        <v>164.3746175019217</v>
      </c>
      <c r="H54" s="43">
        <v>1</v>
      </c>
      <c r="I54" s="42">
        <v>14.668000000000001</v>
      </c>
      <c r="J54" s="42">
        <v>2.6226000000000003</v>
      </c>
      <c r="K54" s="44">
        <v>0.20272000000000009</v>
      </c>
      <c r="L54" s="42">
        <v>0</v>
      </c>
      <c r="M54" s="45">
        <v>114</v>
      </c>
      <c r="N54" s="42">
        <v>1.1334000000000002</v>
      </c>
      <c r="O54" s="45">
        <v>104.52000000000001</v>
      </c>
      <c r="P54" s="45">
        <v>4.5699999999999967</v>
      </c>
      <c r="Q54" s="43">
        <v>2.5</v>
      </c>
      <c r="R54" s="43">
        <v>0</v>
      </c>
    </row>
    <row r="55" spans="1:18" ht="16.5" customHeight="1" x14ac:dyDescent="0.3">
      <c r="A55" s="21" t="b">
        <v>1</v>
      </c>
      <c r="B55" s="37" t="s">
        <v>274</v>
      </c>
      <c r="C55" s="38">
        <v>50</v>
      </c>
      <c r="D55" s="46">
        <f t="shared" si="5"/>
        <v>2964.8104186124747</v>
      </c>
      <c r="E55" s="40">
        <v>107</v>
      </c>
      <c r="F55" s="41">
        <v>0</v>
      </c>
      <c r="G55" s="42">
        <f t="shared" si="3"/>
        <v>170.29210373199089</v>
      </c>
      <c r="H55" s="43">
        <v>1</v>
      </c>
      <c r="I55" s="42">
        <v>14.68</v>
      </c>
      <c r="J55" s="42">
        <v>2.6240000000000001</v>
      </c>
      <c r="K55" s="44">
        <v>0.20640000000000008</v>
      </c>
      <c r="L55" s="42">
        <v>0</v>
      </c>
      <c r="M55" s="45">
        <v>116</v>
      </c>
      <c r="N55" s="42">
        <v>1.1339999999999999</v>
      </c>
      <c r="O55" s="45">
        <v>104.6</v>
      </c>
      <c r="P55" s="45">
        <v>4.5999999999999961</v>
      </c>
      <c r="Q55" s="43">
        <v>2.5</v>
      </c>
      <c r="R55" s="43">
        <v>0</v>
      </c>
    </row>
    <row r="56" spans="1:18" ht="16.5" customHeight="1" x14ac:dyDescent="0.3">
      <c r="A56" s="21" t="b">
        <v>1</v>
      </c>
      <c r="B56" s="37" t="s">
        <v>275</v>
      </c>
      <c r="C56" s="38">
        <v>51</v>
      </c>
      <c r="D56" s="46">
        <f t="shared" si="5"/>
        <v>3053.754731170849</v>
      </c>
      <c r="E56" s="40">
        <v>122</v>
      </c>
      <c r="F56" s="41">
        <v>0</v>
      </c>
      <c r="G56" s="42">
        <f t="shared" si="3"/>
        <v>176.42261946634258</v>
      </c>
      <c r="H56" s="43">
        <v>1</v>
      </c>
      <c r="I56" s="42">
        <v>16.0211591836735</v>
      </c>
      <c r="J56" s="42">
        <v>2.6254000000000071</v>
      </c>
      <c r="K56" s="44">
        <v>0.20661812244898001</v>
      </c>
      <c r="L56" s="42">
        <v>0</v>
      </c>
      <c r="M56" s="45">
        <v>119</v>
      </c>
      <c r="N56" s="42">
        <v>1.1345999999999901</v>
      </c>
      <c r="O56" s="45">
        <v>104.68</v>
      </c>
      <c r="P56" s="45">
        <v>4.6299999999999901</v>
      </c>
      <c r="Q56" s="43">
        <v>2.5</v>
      </c>
      <c r="R56" s="43">
        <v>0</v>
      </c>
    </row>
    <row r="57" spans="1:18" ht="16.5" customHeight="1" x14ac:dyDescent="0.3">
      <c r="A57" s="21" t="b">
        <v>1</v>
      </c>
      <c r="B57" s="37" t="s">
        <v>276</v>
      </c>
      <c r="C57" s="38">
        <v>52</v>
      </c>
      <c r="D57" s="46">
        <f t="shared" si="5"/>
        <v>3145.3673731059744</v>
      </c>
      <c r="E57" s="40">
        <v>132</v>
      </c>
      <c r="F57" s="41">
        <v>0</v>
      </c>
      <c r="G57" s="42">
        <f t="shared" si="3"/>
        <v>182.77383376713092</v>
      </c>
      <c r="H57" s="43">
        <v>1</v>
      </c>
      <c r="I57" s="42">
        <v>16.1477301320528</v>
      </c>
      <c r="J57" s="42">
        <v>2.6268000000000069</v>
      </c>
      <c r="K57" s="44">
        <v>0.21005506842737101</v>
      </c>
      <c r="L57" s="42">
        <v>0</v>
      </c>
      <c r="M57" s="45">
        <v>121</v>
      </c>
      <c r="N57" s="42">
        <v>1.13519999999999</v>
      </c>
      <c r="O57" s="45">
        <v>104.76</v>
      </c>
      <c r="P57" s="45">
        <v>4.6599999999999904</v>
      </c>
      <c r="Q57" s="43">
        <v>2.5</v>
      </c>
      <c r="R57" s="43">
        <v>0</v>
      </c>
    </row>
    <row r="58" spans="1:18" ht="16.5" customHeight="1" x14ac:dyDescent="0.3">
      <c r="A58" s="21" t="b">
        <v>1</v>
      </c>
      <c r="B58" s="37" t="s">
        <v>277</v>
      </c>
      <c r="C58" s="38">
        <v>53</v>
      </c>
      <c r="D58" s="46">
        <f t="shared" si="5"/>
        <v>3239.7283942991535</v>
      </c>
      <c r="E58" s="40">
        <v>142</v>
      </c>
      <c r="F58" s="41">
        <v>0</v>
      </c>
      <c r="G58" s="42">
        <f t="shared" si="3"/>
        <v>189.35369178274763</v>
      </c>
      <c r="H58" s="43">
        <v>1</v>
      </c>
      <c r="I58" s="42">
        <v>16.274301080432199</v>
      </c>
      <c r="J58" s="42">
        <v>2.6282000000000068</v>
      </c>
      <c r="K58" s="44">
        <v>0.21349201440576299</v>
      </c>
      <c r="L58" s="42">
        <v>0</v>
      </c>
      <c r="M58" s="45">
        <v>123</v>
      </c>
      <c r="N58" s="42">
        <v>1.1357999999999899</v>
      </c>
      <c r="O58" s="45">
        <v>104.84</v>
      </c>
      <c r="P58" s="45">
        <v>4.6899999999999897</v>
      </c>
      <c r="Q58" s="43">
        <v>2.5</v>
      </c>
      <c r="R58" s="43">
        <v>0</v>
      </c>
    </row>
    <row r="59" spans="1:18" ht="16.5" customHeight="1" x14ac:dyDescent="0.3">
      <c r="A59" s="21" t="b">
        <v>1</v>
      </c>
      <c r="B59" s="37" t="s">
        <v>278</v>
      </c>
      <c r="C59" s="38">
        <v>54</v>
      </c>
      <c r="D59" s="46">
        <f t="shared" si="5"/>
        <v>3336.9202461281279</v>
      </c>
      <c r="E59" s="40">
        <v>154</v>
      </c>
      <c r="F59" s="41">
        <v>0</v>
      </c>
      <c r="G59" s="42">
        <f t="shared" si="3"/>
        <v>196.17042468692657</v>
      </c>
      <c r="H59" s="43">
        <v>1</v>
      </c>
      <c r="I59" s="42">
        <v>16.400872028811499</v>
      </c>
      <c r="J59" s="42">
        <v>2.629600000000007</v>
      </c>
      <c r="K59" s="44">
        <v>0.21692896038415399</v>
      </c>
      <c r="L59" s="42">
        <v>0</v>
      </c>
      <c r="M59" s="45">
        <v>125</v>
      </c>
      <c r="N59" s="42">
        <v>1.1363999999999901</v>
      </c>
      <c r="O59" s="45">
        <v>104.92</v>
      </c>
      <c r="P59" s="45">
        <v>4.71999999999999</v>
      </c>
      <c r="Q59" s="43">
        <v>2.5</v>
      </c>
      <c r="R59" s="43">
        <v>0</v>
      </c>
    </row>
    <row r="60" spans="1:18" ht="16.5" customHeight="1" x14ac:dyDescent="0.3">
      <c r="A60" s="21" t="b">
        <v>1</v>
      </c>
      <c r="B60" s="37" t="s">
        <v>279</v>
      </c>
      <c r="C60" s="38">
        <v>55</v>
      </c>
      <c r="D60" s="46">
        <f t="shared" si="5"/>
        <v>3437.0278535119719</v>
      </c>
      <c r="E60" s="40">
        <v>166</v>
      </c>
      <c r="F60" s="41">
        <v>0</v>
      </c>
      <c r="G60" s="42">
        <f t="shared" si="3"/>
        <v>203.23255997565593</v>
      </c>
      <c r="H60" s="43">
        <v>1</v>
      </c>
      <c r="I60" s="42">
        <v>16.527442977190901</v>
      </c>
      <c r="J60" s="42">
        <v>2.6310000000000069</v>
      </c>
      <c r="K60" s="44">
        <v>0.22036590636254499</v>
      </c>
      <c r="L60" s="42">
        <v>0</v>
      </c>
      <c r="M60" s="45">
        <v>127</v>
      </c>
      <c r="N60" s="42">
        <v>1.13699999999999</v>
      </c>
      <c r="O60" s="45">
        <v>105</v>
      </c>
      <c r="P60" s="45">
        <v>4.7499999999999902</v>
      </c>
      <c r="Q60" s="43">
        <v>2.5</v>
      </c>
      <c r="R60" s="43">
        <v>0</v>
      </c>
    </row>
    <row r="61" spans="1:18" ht="16.5" customHeight="1" x14ac:dyDescent="0.3">
      <c r="A61" s="21" t="b">
        <v>1</v>
      </c>
      <c r="B61" s="37" t="s">
        <v>280</v>
      </c>
      <c r="C61" s="38">
        <v>56</v>
      </c>
      <c r="D61" s="46">
        <f t="shared" si="5"/>
        <v>3540.1386891173311</v>
      </c>
      <c r="E61" s="40">
        <v>179</v>
      </c>
      <c r="F61" s="41">
        <v>0</v>
      </c>
      <c r="G61" s="42">
        <f t="shared" si="3"/>
        <v>210.54893213477956</v>
      </c>
      <c r="H61" s="43">
        <v>1</v>
      </c>
      <c r="I61" s="42">
        <v>16.654013925570201</v>
      </c>
      <c r="J61" s="42">
        <v>2.6324000000000067</v>
      </c>
      <c r="K61" s="44">
        <v>0.223802852340937</v>
      </c>
      <c r="L61" s="42">
        <v>0</v>
      </c>
      <c r="M61" s="45">
        <v>129</v>
      </c>
      <c r="N61" s="42">
        <v>1.13759999999999</v>
      </c>
      <c r="O61" s="45">
        <v>105.08</v>
      </c>
      <c r="P61" s="45">
        <v>4.7799999999999896</v>
      </c>
      <c r="Q61" s="43">
        <v>2.5</v>
      </c>
      <c r="R61" s="43">
        <v>0</v>
      </c>
    </row>
    <row r="62" spans="1:18" ht="16.5" customHeight="1" x14ac:dyDescent="0.3">
      <c r="A62" s="21" t="b">
        <v>1</v>
      </c>
      <c r="B62" s="37" t="s">
        <v>281</v>
      </c>
      <c r="C62" s="38">
        <v>57</v>
      </c>
      <c r="D62" s="46">
        <f t="shared" si="5"/>
        <v>3646.3428497908508</v>
      </c>
      <c r="E62" s="40">
        <v>193</v>
      </c>
      <c r="F62" s="41">
        <v>0</v>
      </c>
      <c r="G62" s="42">
        <f t="shared" si="3"/>
        <v>218.12869369163164</v>
      </c>
      <c r="H62" s="43">
        <v>1</v>
      </c>
      <c r="I62" s="42">
        <v>16.7805848739496</v>
      </c>
      <c r="J62" s="42">
        <v>2.633800000000007</v>
      </c>
      <c r="K62" s="44">
        <v>0.227239798319328</v>
      </c>
      <c r="L62" s="42">
        <v>0</v>
      </c>
      <c r="M62" s="45">
        <v>131</v>
      </c>
      <c r="N62" s="42">
        <v>1.1381999999999901</v>
      </c>
      <c r="O62" s="45">
        <v>105.16</v>
      </c>
      <c r="P62" s="45">
        <v>4.8099999999999898</v>
      </c>
      <c r="Q62" s="43">
        <v>2.5</v>
      </c>
      <c r="R62" s="43">
        <v>0</v>
      </c>
    </row>
    <row r="63" spans="1:18" ht="16.5" customHeight="1" x14ac:dyDescent="0.3">
      <c r="A63" s="21" t="b">
        <v>1</v>
      </c>
      <c r="B63" s="37" t="s">
        <v>282</v>
      </c>
      <c r="C63" s="38">
        <v>58</v>
      </c>
      <c r="D63" s="46">
        <f t="shared" si="5"/>
        <v>3755.7331352845763</v>
      </c>
      <c r="E63" s="40">
        <v>209</v>
      </c>
      <c r="F63" s="41">
        <v>0</v>
      </c>
      <c r="G63" s="42">
        <f t="shared" si="3"/>
        <v>225.98132666453037</v>
      </c>
      <c r="H63" s="43">
        <v>1</v>
      </c>
      <c r="I63" s="42">
        <v>16.9071558223289</v>
      </c>
      <c r="J63" s="42">
        <v>2.6352000000000069</v>
      </c>
      <c r="K63" s="44">
        <v>0.23067674429771901</v>
      </c>
      <c r="L63" s="42">
        <v>0</v>
      </c>
      <c r="M63" s="45">
        <v>133</v>
      </c>
      <c r="N63" s="42">
        <v>1.13879999999999</v>
      </c>
      <c r="O63" s="45">
        <v>105.24</v>
      </c>
      <c r="P63" s="45">
        <v>4.8399999999999901</v>
      </c>
      <c r="Q63" s="43">
        <v>2.5</v>
      </c>
      <c r="R63" s="43">
        <v>0</v>
      </c>
    </row>
    <row r="64" spans="1:18" ht="16.5" customHeight="1" x14ac:dyDescent="0.3">
      <c r="A64" s="21" t="b">
        <v>1</v>
      </c>
      <c r="B64" s="37" t="s">
        <v>283</v>
      </c>
      <c r="C64" s="38">
        <v>59</v>
      </c>
      <c r="D64" s="46">
        <f t="shared" si="5"/>
        <v>3868.4051293431135</v>
      </c>
      <c r="E64" s="40">
        <v>226</v>
      </c>
      <c r="F64" s="41">
        <v>0</v>
      </c>
      <c r="G64" s="42">
        <f t="shared" si="3"/>
        <v>234.11665442445346</v>
      </c>
      <c r="H64" s="43">
        <v>1</v>
      </c>
      <c r="I64" s="42">
        <v>17.033726770708299</v>
      </c>
      <c r="J64" s="42">
        <v>2.6366000000000067</v>
      </c>
      <c r="K64" s="44">
        <v>0.23411369027611101</v>
      </c>
      <c r="L64" s="42">
        <v>0</v>
      </c>
      <c r="M64" s="45">
        <v>135</v>
      </c>
      <c r="N64" s="42">
        <v>1.13939999999999</v>
      </c>
      <c r="O64" s="45">
        <v>105.32</v>
      </c>
      <c r="P64" s="45">
        <v>4.8699999999999903</v>
      </c>
      <c r="Q64" s="43">
        <v>2.5</v>
      </c>
      <c r="R64" s="43">
        <v>0</v>
      </c>
    </row>
    <row r="65" spans="1:18" ht="16.5" customHeight="1" x14ac:dyDescent="0.3">
      <c r="A65" s="21" t="b">
        <v>1</v>
      </c>
      <c r="B65" s="37" t="s">
        <v>284</v>
      </c>
      <c r="C65" s="38">
        <v>60</v>
      </c>
      <c r="D65" s="46">
        <f t="shared" si="5"/>
        <v>3984.4572832234066</v>
      </c>
      <c r="E65" s="40">
        <v>244</v>
      </c>
      <c r="F65" s="41">
        <v>0</v>
      </c>
      <c r="G65" s="42">
        <f t="shared" si="3"/>
        <v>242.54485398373379</v>
      </c>
      <c r="H65" s="43">
        <v>1</v>
      </c>
      <c r="I65" s="42">
        <v>17.160297719087598</v>
      </c>
      <c r="J65" s="42">
        <v>2.638000000000007</v>
      </c>
      <c r="K65" s="44">
        <v>0.23755063625450201</v>
      </c>
      <c r="L65" s="42">
        <v>0</v>
      </c>
      <c r="M65" s="45">
        <v>137</v>
      </c>
      <c r="N65" s="42">
        <v>1.1399999999999899</v>
      </c>
      <c r="O65" s="45">
        <v>105.4</v>
      </c>
      <c r="P65" s="45">
        <v>4.8999999999999897</v>
      </c>
      <c r="Q65" s="43">
        <v>2.5</v>
      </c>
      <c r="R65" s="43">
        <v>0</v>
      </c>
    </row>
    <row r="66" spans="1:18" ht="16.5" customHeight="1" x14ac:dyDescent="0.3">
      <c r="A66" s="47" t="b">
        <v>1</v>
      </c>
      <c r="B66" s="48" t="s">
        <v>285</v>
      </c>
      <c r="C66" s="47">
        <v>101</v>
      </c>
      <c r="D66" s="39">
        <v>2147</v>
      </c>
      <c r="E66" s="49">
        <v>34</v>
      </c>
      <c r="F66" s="49">
        <v>0</v>
      </c>
      <c r="G66" s="50">
        <v>156</v>
      </c>
      <c r="H66" s="49">
        <v>1</v>
      </c>
      <c r="I66" s="51">
        <v>14.5</v>
      </c>
      <c r="J66" s="51">
        <v>2.6029999999999998</v>
      </c>
      <c r="K66" s="52">
        <v>0.15120000000000008</v>
      </c>
      <c r="L66" s="51">
        <v>0</v>
      </c>
      <c r="M66" s="49">
        <v>86</v>
      </c>
      <c r="N66" s="51">
        <v>1.125</v>
      </c>
      <c r="O66" s="49">
        <v>103.4</v>
      </c>
      <c r="P66" s="49">
        <v>4.1499999999999977</v>
      </c>
      <c r="Q66" s="43">
        <v>2.5</v>
      </c>
      <c r="R66" s="49">
        <v>0</v>
      </c>
    </row>
    <row r="67" spans="1:18" ht="16.5" customHeight="1" x14ac:dyDescent="0.3">
      <c r="A67" s="47" t="b">
        <v>1</v>
      </c>
      <c r="B67" s="48" t="s">
        <v>286</v>
      </c>
      <c r="C67" s="47">
        <v>102</v>
      </c>
      <c r="D67" s="53">
        <f t="shared" ref="D67:D85" si="6">D66+D66*8%</f>
        <v>2318.7600000000002</v>
      </c>
      <c r="E67" s="49">
        <v>36</v>
      </c>
      <c r="F67" s="49">
        <v>0</v>
      </c>
      <c r="G67" s="51">
        <f t="shared" ref="G67:G98" si="7">G66*H$1</f>
        <v>162.24</v>
      </c>
      <c r="H67" s="49">
        <v>1</v>
      </c>
      <c r="I67" s="51">
        <v>14.512</v>
      </c>
      <c r="J67" s="51">
        <v>2.6044</v>
      </c>
      <c r="K67" s="52">
        <v>0.15488000000000007</v>
      </c>
      <c r="L67" s="51">
        <v>0</v>
      </c>
      <c r="M67" s="49">
        <v>88</v>
      </c>
      <c r="N67" s="51">
        <v>1.1255999999999999</v>
      </c>
      <c r="O67" s="49">
        <v>103.47999999999999</v>
      </c>
      <c r="P67" s="49">
        <v>4.1799999999999979</v>
      </c>
      <c r="Q67" s="43">
        <v>2.5</v>
      </c>
      <c r="R67" s="49">
        <v>0</v>
      </c>
    </row>
    <row r="68" spans="1:18" ht="16.5" customHeight="1" x14ac:dyDescent="0.3">
      <c r="A68" s="47" t="b">
        <v>1</v>
      </c>
      <c r="B68" s="48" t="s">
        <v>287</v>
      </c>
      <c r="C68" s="47">
        <v>103</v>
      </c>
      <c r="D68" s="53">
        <f t="shared" si="6"/>
        <v>2504.2608</v>
      </c>
      <c r="E68" s="49">
        <v>39</v>
      </c>
      <c r="F68" s="49">
        <v>0</v>
      </c>
      <c r="G68" s="51">
        <f t="shared" si="7"/>
        <v>168.7296</v>
      </c>
      <c r="H68" s="49">
        <v>1</v>
      </c>
      <c r="I68" s="51">
        <v>14.524000000000001</v>
      </c>
      <c r="J68" s="51">
        <v>2.6057999999999999</v>
      </c>
      <c r="K68" s="52">
        <v>0.15856000000000006</v>
      </c>
      <c r="L68" s="51">
        <v>0</v>
      </c>
      <c r="M68" s="49">
        <v>90</v>
      </c>
      <c r="N68" s="51">
        <v>1.1262000000000001</v>
      </c>
      <c r="O68" s="49">
        <v>103.56000000000002</v>
      </c>
      <c r="P68" s="49">
        <v>4.2099999999999973</v>
      </c>
      <c r="Q68" s="43">
        <v>2.5</v>
      </c>
      <c r="R68" s="49">
        <v>0</v>
      </c>
    </row>
    <row r="69" spans="1:18" ht="16.5" customHeight="1" x14ac:dyDescent="0.3">
      <c r="A69" s="47" t="b">
        <v>1</v>
      </c>
      <c r="B69" s="48" t="s">
        <v>288</v>
      </c>
      <c r="C69" s="47">
        <v>104</v>
      </c>
      <c r="D69" s="53">
        <f t="shared" si="6"/>
        <v>2704.6016639999998</v>
      </c>
      <c r="E69" s="49">
        <v>42</v>
      </c>
      <c r="F69" s="49">
        <v>0</v>
      </c>
      <c r="G69" s="51">
        <f t="shared" si="7"/>
        <v>175.47878400000002</v>
      </c>
      <c r="H69" s="49">
        <v>1</v>
      </c>
      <c r="I69" s="51">
        <v>14.536000000000001</v>
      </c>
      <c r="J69" s="51">
        <v>2.6072000000000002</v>
      </c>
      <c r="K69" s="52">
        <v>0.16224000000000008</v>
      </c>
      <c r="L69" s="51">
        <v>0</v>
      </c>
      <c r="M69" s="49">
        <v>91</v>
      </c>
      <c r="N69" s="51">
        <v>1.1268</v>
      </c>
      <c r="O69" s="49">
        <v>103.63999999999999</v>
      </c>
      <c r="P69" s="49">
        <v>4.2399999999999975</v>
      </c>
      <c r="Q69" s="43">
        <v>2.5</v>
      </c>
      <c r="R69" s="49">
        <v>0</v>
      </c>
    </row>
    <row r="70" spans="1:18" ht="16.5" customHeight="1" x14ac:dyDescent="0.3">
      <c r="A70" s="47" t="b">
        <v>1</v>
      </c>
      <c r="B70" s="48" t="s">
        <v>289</v>
      </c>
      <c r="C70" s="47">
        <v>105</v>
      </c>
      <c r="D70" s="53">
        <f t="shared" si="6"/>
        <v>2920.9697971199998</v>
      </c>
      <c r="E70" s="49">
        <v>46</v>
      </c>
      <c r="F70" s="49">
        <v>0</v>
      </c>
      <c r="G70" s="51">
        <f t="shared" si="7"/>
        <v>182.49793536000001</v>
      </c>
      <c r="H70" s="49">
        <v>1</v>
      </c>
      <c r="I70" s="51">
        <v>14.548</v>
      </c>
      <c r="J70" s="51">
        <v>2.6086</v>
      </c>
      <c r="K70" s="52">
        <v>0.16592000000000007</v>
      </c>
      <c r="L70" s="51">
        <v>0</v>
      </c>
      <c r="M70" s="49">
        <v>93</v>
      </c>
      <c r="N70" s="51">
        <v>1.1274000000000002</v>
      </c>
      <c r="O70" s="49">
        <v>103.72</v>
      </c>
      <c r="P70" s="49">
        <v>4.2699999999999978</v>
      </c>
      <c r="Q70" s="43">
        <v>2.5</v>
      </c>
      <c r="R70" s="49">
        <v>0</v>
      </c>
    </row>
    <row r="71" spans="1:18" ht="16.5" customHeight="1" x14ac:dyDescent="0.3">
      <c r="A71" s="47" t="b">
        <v>1</v>
      </c>
      <c r="B71" s="48" t="s">
        <v>290</v>
      </c>
      <c r="C71" s="47">
        <v>106</v>
      </c>
      <c r="D71" s="53">
        <f t="shared" si="6"/>
        <v>3154.6473808895998</v>
      </c>
      <c r="E71" s="49">
        <v>49</v>
      </c>
      <c r="F71" s="49">
        <v>0</v>
      </c>
      <c r="G71" s="51">
        <f t="shared" si="7"/>
        <v>189.79785277440001</v>
      </c>
      <c r="H71" s="49">
        <v>1</v>
      </c>
      <c r="I71" s="51">
        <v>14.56</v>
      </c>
      <c r="J71" s="51">
        <v>2.6100000000000003</v>
      </c>
      <c r="K71" s="52">
        <v>0.16960000000000008</v>
      </c>
      <c r="L71" s="51">
        <v>0</v>
      </c>
      <c r="M71" s="49">
        <v>96</v>
      </c>
      <c r="N71" s="51">
        <v>1.1279999999999999</v>
      </c>
      <c r="O71" s="49">
        <v>103.8</v>
      </c>
      <c r="P71" s="49">
        <v>4.2999999999999972</v>
      </c>
      <c r="Q71" s="43">
        <v>2.5</v>
      </c>
      <c r="R71" s="49">
        <v>0</v>
      </c>
    </row>
    <row r="72" spans="1:18" ht="16.5" customHeight="1" x14ac:dyDescent="0.3">
      <c r="A72" s="47" t="b">
        <v>1</v>
      </c>
      <c r="B72" s="48" t="s">
        <v>291</v>
      </c>
      <c r="C72" s="47">
        <v>107</v>
      </c>
      <c r="D72" s="53">
        <f t="shared" si="6"/>
        <v>3407.0191713607678</v>
      </c>
      <c r="E72" s="49">
        <v>53</v>
      </c>
      <c r="F72" s="49">
        <v>0</v>
      </c>
      <c r="G72" s="51">
        <f t="shared" si="7"/>
        <v>197.38976688537602</v>
      </c>
      <c r="H72" s="49">
        <v>1</v>
      </c>
      <c r="I72" s="51">
        <v>14.572000000000001</v>
      </c>
      <c r="J72" s="51">
        <v>2.6113999999999997</v>
      </c>
      <c r="K72" s="52">
        <v>0.17328000000000007</v>
      </c>
      <c r="L72" s="51">
        <v>0</v>
      </c>
      <c r="M72" s="49">
        <v>98</v>
      </c>
      <c r="N72" s="51">
        <v>1.1286</v>
      </c>
      <c r="O72" s="49">
        <v>103.88000000000002</v>
      </c>
      <c r="P72" s="49">
        <v>4.3299999999999974</v>
      </c>
      <c r="Q72" s="43">
        <v>2.5</v>
      </c>
      <c r="R72" s="49">
        <v>0</v>
      </c>
    </row>
    <row r="73" spans="1:18" ht="16.5" customHeight="1" x14ac:dyDescent="0.3">
      <c r="A73" s="47" t="b">
        <v>1</v>
      </c>
      <c r="B73" s="48" t="s">
        <v>292</v>
      </c>
      <c r="C73" s="47">
        <v>108</v>
      </c>
      <c r="D73" s="53">
        <f t="shared" si="6"/>
        <v>3679.5807050696294</v>
      </c>
      <c r="E73" s="49">
        <v>58</v>
      </c>
      <c r="F73" s="49">
        <v>0</v>
      </c>
      <c r="G73" s="51">
        <f t="shared" si="7"/>
        <v>205.28535756079106</v>
      </c>
      <c r="H73" s="49">
        <v>1</v>
      </c>
      <c r="I73" s="51">
        <v>14.584000000000001</v>
      </c>
      <c r="J73" s="51">
        <v>2.6128</v>
      </c>
      <c r="K73" s="52">
        <v>0.17696000000000009</v>
      </c>
      <c r="L73" s="51">
        <v>0</v>
      </c>
      <c r="M73" s="49">
        <v>100</v>
      </c>
      <c r="N73" s="51">
        <v>1.1292</v>
      </c>
      <c r="O73" s="49">
        <v>103.96000000000001</v>
      </c>
      <c r="P73" s="49">
        <v>4.3599999999999968</v>
      </c>
      <c r="Q73" s="43">
        <v>2.5</v>
      </c>
      <c r="R73" s="49">
        <v>0</v>
      </c>
    </row>
    <row r="74" spans="1:18" ht="16.5" customHeight="1" x14ac:dyDescent="0.3">
      <c r="A74" s="47" t="b">
        <v>1</v>
      </c>
      <c r="B74" s="48" t="s">
        <v>293</v>
      </c>
      <c r="C74" s="47">
        <v>109</v>
      </c>
      <c r="D74" s="53">
        <f t="shared" si="6"/>
        <v>3973.9471614751997</v>
      </c>
      <c r="E74" s="49">
        <v>62</v>
      </c>
      <c r="F74" s="49">
        <v>0</v>
      </c>
      <c r="G74" s="51">
        <f t="shared" si="7"/>
        <v>213.4967718632227</v>
      </c>
      <c r="H74" s="49">
        <v>1</v>
      </c>
      <c r="I74" s="51">
        <v>14.596000000000002</v>
      </c>
      <c r="J74" s="51">
        <v>2.6141999999999999</v>
      </c>
      <c r="K74" s="52">
        <v>0.18064000000000011</v>
      </c>
      <c r="L74" s="51">
        <v>0</v>
      </c>
      <c r="M74" s="49">
        <v>102</v>
      </c>
      <c r="N74" s="51">
        <v>1.1297999999999999</v>
      </c>
      <c r="O74" s="49">
        <v>104.03999999999999</v>
      </c>
      <c r="P74" s="49">
        <v>4.389999999999997</v>
      </c>
      <c r="Q74" s="43">
        <v>2.5</v>
      </c>
      <c r="R74" s="49">
        <v>0</v>
      </c>
    </row>
    <row r="75" spans="1:18" ht="16.5" customHeight="1" x14ac:dyDescent="0.3">
      <c r="A75" s="47" t="b">
        <v>1</v>
      </c>
      <c r="B75" s="48" t="s">
        <v>294</v>
      </c>
      <c r="C75" s="47">
        <v>110</v>
      </c>
      <c r="D75" s="53">
        <f t="shared" si="6"/>
        <v>4291.8629343932153</v>
      </c>
      <c r="E75" s="49">
        <v>67</v>
      </c>
      <c r="F75" s="49">
        <v>0</v>
      </c>
      <c r="G75" s="51">
        <f t="shared" si="7"/>
        <v>222.03664273775163</v>
      </c>
      <c r="H75" s="49">
        <v>1</v>
      </c>
      <c r="I75" s="51">
        <v>14.608000000000002</v>
      </c>
      <c r="J75" s="51">
        <v>2.6156000000000001</v>
      </c>
      <c r="K75" s="52">
        <v>0.18432000000000007</v>
      </c>
      <c r="L75" s="51">
        <v>0</v>
      </c>
      <c r="M75" s="49">
        <v>104</v>
      </c>
      <c r="N75" s="51">
        <v>1.1304000000000001</v>
      </c>
      <c r="O75" s="49">
        <v>104.12</v>
      </c>
      <c r="P75" s="49">
        <v>4.4199999999999964</v>
      </c>
      <c r="Q75" s="43">
        <v>2.5</v>
      </c>
      <c r="R75" s="49">
        <v>0</v>
      </c>
    </row>
    <row r="76" spans="1:18" ht="16.5" customHeight="1" x14ac:dyDescent="0.3">
      <c r="A76" s="47" t="b">
        <v>1</v>
      </c>
      <c r="B76" s="48" t="s">
        <v>295</v>
      </c>
      <c r="C76" s="47">
        <v>111</v>
      </c>
      <c r="D76" s="53">
        <f t="shared" si="6"/>
        <v>4635.2119691446724</v>
      </c>
      <c r="E76" s="49">
        <v>73</v>
      </c>
      <c r="F76" s="49">
        <v>0</v>
      </c>
      <c r="G76" s="51">
        <f t="shared" si="7"/>
        <v>230.91810844726172</v>
      </c>
      <c r="H76" s="49">
        <v>1</v>
      </c>
      <c r="I76" s="51">
        <v>14.62</v>
      </c>
      <c r="J76" s="51">
        <v>2.617</v>
      </c>
      <c r="K76" s="52">
        <v>0.18800000000000008</v>
      </c>
      <c r="L76" s="51">
        <v>0</v>
      </c>
      <c r="M76" s="49">
        <v>106</v>
      </c>
      <c r="N76" s="51">
        <v>1.131</v>
      </c>
      <c r="O76" s="49">
        <v>104.2</v>
      </c>
      <c r="P76" s="49">
        <v>4.4499999999999966</v>
      </c>
      <c r="Q76" s="43">
        <v>2.5</v>
      </c>
      <c r="R76" s="49">
        <v>0</v>
      </c>
    </row>
    <row r="77" spans="1:18" ht="16.5" customHeight="1" x14ac:dyDescent="0.3">
      <c r="A77" s="47" t="b">
        <v>1</v>
      </c>
      <c r="B77" s="48" t="s">
        <v>296</v>
      </c>
      <c r="C77" s="47">
        <v>112</v>
      </c>
      <c r="D77" s="53">
        <f t="shared" si="6"/>
        <v>5006.0289266762466</v>
      </c>
      <c r="E77" s="49">
        <v>79</v>
      </c>
      <c r="F77" s="49">
        <v>0</v>
      </c>
      <c r="G77" s="51">
        <f t="shared" si="7"/>
        <v>240.15483278515219</v>
      </c>
      <c r="H77" s="49">
        <v>1</v>
      </c>
      <c r="I77" s="51">
        <v>14.632</v>
      </c>
      <c r="J77" s="51">
        <v>2.6184000000000003</v>
      </c>
      <c r="K77" s="52">
        <v>0.1916800000000001</v>
      </c>
      <c r="L77" s="51">
        <v>0</v>
      </c>
      <c r="M77" s="49">
        <v>109</v>
      </c>
      <c r="N77" s="51">
        <v>1.1316000000000002</v>
      </c>
      <c r="O77" s="49">
        <v>104.28000000000002</v>
      </c>
      <c r="P77" s="49">
        <v>4.4799999999999969</v>
      </c>
      <c r="Q77" s="43">
        <v>2.5</v>
      </c>
      <c r="R77" s="49">
        <v>0</v>
      </c>
    </row>
    <row r="78" spans="1:18" ht="16.5" customHeight="1" x14ac:dyDescent="0.3">
      <c r="A78" s="47" t="b">
        <v>1</v>
      </c>
      <c r="B78" s="48" t="s">
        <v>297</v>
      </c>
      <c r="C78" s="47">
        <v>113</v>
      </c>
      <c r="D78" s="53">
        <f t="shared" si="6"/>
        <v>5406.511240810346</v>
      </c>
      <c r="E78" s="49">
        <v>85</v>
      </c>
      <c r="F78" s="49">
        <v>0</v>
      </c>
      <c r="G78" s="51">
        <f t="shared" si="7"/>
        <v>249.76102609655828</v>
      </c>
      <c r="H78" s="49">
        <v>1</v>
      </c>
      <c r="I78" s="51">
        <v>14.644</v>
      </c>
      <c r="J78" s="51">
        <v>2.6197999999999997</v>
      </c>
      <c r="K78" s="52">
        <v>0.19536000000000006</v>
      </c>
      <c r="L78" s="51">
        <v>0</v>
      </c>
      <c r="M78" s="49">
        <v>110</v>
      </c>
      <c r="N78" s="51">
        <v>1.1322000000000001</v>
      </c>
      <c r="O78" s="49">
        <v>104.36000000000001</v>
      </c>
      <c r="P78" s="49">
        <v>4.5099999999999962</v>
      </c>
      <c r="Q78" s="43">
        <v>2.5</v>
      </c>
      <c r="R78" s="49">
        <v>0</v>
      </c>
    </row>
    <row r="79" spans="1:18" ht="16.5" customHeight="1" x14ac:dyDescent="0.3">
      <c r="A79" s="47" t="b">
        <v>1</v>
      </c>
      <c r="B79" s="48" t="s">
        <v>298</v>
      </c>
      <c r="C79" s="47">
        <v>114</v>
      </c>
      <c r="D79" s="53">
        <f t="shared" si="6"/>
        <v>5839.0321400751736</v>
      </c>
      <c r="E79" s="49">
        <v>92</v>
      </c>
      <c r="F79" s="49">
        <v>0</v>
      </c>
      <c r="G79" s="51">
        <f t="shared" si="7"/>
        <v>259.75146714042063</v>
      </c>
      <c r="H79" s="49">
        <v>1</v>
      </c>
      <c r="I79" s="51">
        <v>14.656000000000001</v>
      </c>
      <c r="J79" s="51">
        <v>2.6212</v>
      </c>
      <c r="K79" s="52">
        <v>0.19904000000000011</v>
      </c>
      <c r="L79" s="51">
        <v>0</v>
      </c>
      <c r="M79" s="49">
        <v>112</v>
      </c>
      <c r="N79" s="51">
        <v>1.1328</v>
      </c>
      <c r="O79" s="49">
        <v>104.43999999999998</v>
      </c>
      <c r="P79" s="49">
        <v>4.5399999999999965</v>
      </c>
      <c r="Q79" s="43">
        <v>2.5</v>
      </c>
      <c r="R79" s="49">
        <v>0</v>
      </c>
    </row>
    <row r="80" spans="1:18" ht="16.5" customHeight="1" x14ac:dyDescent="0.3">
      <c r="A80" s="47" t="b">
        <v>1</v>
      </c>
      <c r="B80" s="48" t="s">
        <v>299</v>
      </c>
      <c r="C80" s="47">
        <v>115</v>
      </c>
      <c r="D80" s="53">
        <f t="shared" si="6"/>
        <v>6306.1547112811877</v>
      </c>
      <c r="E80" s="49">
        <v>99</v>
      </c>
      <c r="F80" s="49">
        <v>0</v>
      </c>
      <c r="G80" s="51">
        <f t="shared" si="7"/>
        <v>270.14152582603748</v>
      </c>
      <c r="H80" s="49">
        <v>1</v>
      </c>
      <c r="I80" s="51">
        <v>14.668000000000001</v>
      </c>
      <c r="J80" s="51">
        <v>2.6226000000000003</v>
      </c>
      <c r="K80" s="52">
        <v>0.20272000000000009</v>
      </c>
      <c r="L80" s="51">
        <v>0</v>
      </c>
      <c r="M80" s="49">
        <v>114</v>
      </c>
      <c r="N80" s="51">
        <v>1.1334000000000002</v>
      </c>
      <c r="O80" s="49">
        <v>104.52000000000001</v>
      </c>
      <c r="P80" s="49">
        <v>4.5699999999999967</v>
      </c>
      <c r="Q80" s="43">
        <v>2.5</v>
      </c>
      <c r="R80" s="49">
        <v>0</v>
      </c>
    </row>
    <row r="81" spans="1:18" ht="16.5" customHeight="1" x14ac:dyDescent="0.3">
      <c r="A81" s="47" t="b">
        <v>1</v>
      </c>
      <c r="B81" s="48" t="s">
        <v>300</v>
      </c>
      <c r="C81" s="47">
        <v>116</v>
      </c>
      <c r="D81" s="53">
        <f t="shared" si="6"/>
        <v>6810.6470881836831</v>
      </c>
      <c r="E81" s="49">
        <v>107</v>
      </c>
      <c r="F81" s="49">
        <v>0</v>
      </c>
      <c r="G81" s="51">
        <f t="shared" si="7"/>
        <v>280.94718685907901</v>
      </c>
      <c r="H81" s="49">
        <v>1</v>
      </c>
      <c r="I81" s="51">
        <v>14.68</v>
      </c>
      <c r="J81" s="51">
        <v>2.6240000000000001</v>
      </c>
      <c r="K81" s="52">
        <v>0.20640000000000008</v>
      </c>
      <c r="L81" s="51">
        <v>0</v>
      </c>
      <c r="M81" s="49">
        <v>116</v>
      </c>
      <c r="N81" s="51">
        <v>1.1339999999999999</v>
      </c>
      <c r="O81" s="49">
        <v>104.6</v>
      </c>
      <c r="P81" s="49">
        <v>4.5999999999999961</v>
      </c>
      <c r="Q81" s="43">
        <v>2.5</v>
      </c>
      <c r="R81" s="49">
        <v>0</v>
      </c>
    </row>
    <row r="82" spans="1:18" ht="16.5" customHeight="1" x14ac:dyDescent="0.3">
      <c r="A82" s="47" t="b">
        <v>1</v>
      </c>
      <c r="B82" s="48" t="s">
        <v>301</v>
      </c>
      <c r="C82" s="47">
        <v>117</v>
      </c>
      <c r="D82" s="53">
        <f t="shared" si="6"/>
        <v>7355.4988552383775</v>
      </c>
      <c r="E82" s="49">
        <v>122</v>
      </c>
      <c r="F82" s="49">
        <v>0</v>
      </c>
      <c r="G82" s="51">
        <f t="shared" si="7"/>
        <v>292.18507433344217</v>
      </c>
      <c r="H82" s="49">
        <v>1</v>
      </c>
      <c r="I82" s="51">
        <v>16.0211591836735</v>
      </c>
      <c r="J82" s="51">
        <v>2.6254000000000071</v>
      </c>
      <c r="K82" s="52">
        <v>0.20661812244898001</v>
      </c>
      <c r="L82" s="51">
        <v>0</v>
      </c>
      <c r="M82" s="49">
        <v>119</v>
      </c>
      <c r="N82" s="51">
        <v>1.1345999999999901</v>
      </c>
      <c r="O82" s="49">
        <v>104.68</v>
      </c>
      <c r="P82" s="49">
        <v>4.6299999999999901</v>
      </c>
      <c r="Q82" s="43">
        <v>2.5</v>
      </c>
      <c r="R82" s="49">
        <v>0</v>
      </c>
    </row>
    <row r="83" spans="1:18" ht="16.5" customHeight="1" x14ac:dyDescent="0.3">
      <c r="A83" s="47" t="b">
        <v>1</v>
      </c>
      <c r="B83" s="48" t="s">
        <v>302</v>
      </c>
      <c r="C83" s="47">
        <v>118</v>
      </c>
      <c r="D83" s="53">
        <f t="shared" si="6"/>
        <v>7943.9387636574475</v>
      </c>
      <c r="E83" s="49">
        <v>132</v>
      </c>
      <c r="F83" s="49">
        <v>0</v>
      </c>
      <c r="G83" s="51">
        <f t="shared" si="7"/>
        <v>303.8724773067799</v>
      </c>
      <c r="H83" s="49">
        <v>1</v>
      </c>
      <c r="I83" s="51">
        <v>16.1477301320528</v>
      </c>
      <c r="J83" s="51">
        <v>2.6268000000000069</v>
      </c>
      <c r="K83" s="52">
        <v>0.21005506842737101</v>
      </c>
      <c r="L83" s="51">
        <v>0</v>
      </c>
      <c r="M83" s="49">
        <v>121</v>
      </c>
      <c r="N83" s="51">
        <v>1.13519999999999</v>
      </c>
      <c r="O83" s="49">
        <v>104.76</v>
      </c>
      <c r="P83" s="49">
        <v>4.6599999999999904</v>
      </c>
      <c r="Q83" s="43">
        <v>2.5</v>
      </c>
      <c r="R83" s="49">
        <v>0</v>
      </c>
    </row>
    <row r="84" spans="1:18" ht="16.5" customHeight="1" x14ac:dyDescent="0.3">
      <c r="A84" s="47" t="b">
        <v>1</v>
      </c>
      <c r="B84" s="48" t="s">
        <v>303</v>
      </c>
      <c r="C84" s="47">
        <v>119</v>
      </c>
      <c r="D84" s="53">
        <f t="shared" si="6"/>
        <v>8579.4538647500431</v>
      </c>
      <c r="E84" s="49">
        <v>142</v>
      </c>
      <c r="F84" s="49">
        <v>0</v>
      </c>
      <c r="G84" s="51">
        <f t="shared" si="7"/>
        <v>316.02737639905109</v>
      </c>
      <c r="H84" s="49">
        <v>1</v>
      </c>
      <c r="I84" s="51">
        <v>16.274301080432199</v>
      </c>
      <c r="J84" s="51">
        <v>2.6282000000000068</v>
      </c>
      <c r="K84" s="52">
        <v>0.21349201440576299</v>
      </c>
      <c r="L84" s="51">
        <v>0</v>
      </c>
      <c r="M84" s="49">
        <v>123</v>
      </c>
      <c r="N84" s="51">
        <v>1.1357999999999899</v>
      </c>
      <c r="O84" s="49">
        <v>104.84</v>
      </c>
      <c r="P84" s="49">
        <v>4.6899999999999897</v>
      </c>
      <c r="Q84" s="43">
        <v>2.5</v>
      </c>
      <c r="R84" s="49">
        <v>0</v>
      </c>
    </row>
    <row r="85" spans="1:18" ht="16.5" customHeight="1" x14ac:dyDescent="0.3">
      <c r="A85" s="47" t="b">
        <v>1</v>
      </c>
      <c r="B85" s="48" t="s">
        <v>304</v>
      </c>
      <c r="C85" s="47">
        <v>120</v>
      </c>
      <c r="D85" s="53">
        <f t="shared" si="6"/>
        <v>9265.8101739300473</v>
      </c>
      <c r="E85" s="49">
        <v>154</v>
      </c>
      <c r="F85" s="49">
        <v>0</v>
      </c>
      <c r="G85" s="51">
        <f t="shared" si="7"/>
        <v>328.66847145501316</v>
      </c>
      <c r="H85" s="49">
        <v>1</v>
      </c>
      <c r="I85" s="51">
        <v>16.400872028811499</v>
      </c>
      <c r="J85" s="51">
        <v>2.629600000000007</v>
      </c>
      <c r="K85" s="52">
        <v>0.21692896038415399</v>
      </c>
      <c r="L85" s="51">
        <v>0</v>
      </c>
      <c r="M85" s="49">
        <v>125</v>
      </c>
      <c r="N85" s="51">
        <v>1.1363999999999901</v>
      </c>
      <c r="O85" s="49">
        <v>104.92</v>
      </c>
      <c r="P85" s="49">
        <v>4.71999999999999</v>
      </c>
      <c r="Q85" s="43">
        <v>2.5</v>
      </c>
      <c r="R85" s="49">
        <v>0</v>
      </c>
    </row>
    <row r="86" spans="1:18" ht="16.5" customHeight="1" x14ac:dyDescent="0.3">
      <c r="A86" s="47" t="b">
        <v>1</v>
      </c>
      <c r="B86" s="48" t="s">
        <v>305</v>
      </c>
      <c r="C86" s="47">
        <v>121</v>
      </c>
      <c r="D86" s="39">
        <f t="shared" ref="D86:D105" si="8">D85+D85*6%</f>
        <v>9821.7587843658494</v>
      </c>
      <c r="E86" s="49">
        <v>166</v>
      </c>
      <c r="F86" s="49">
        <v>0</v>
      </c>
      <c r="G86" s="51">
        <f t="shared" si="7"/>
        <v>341.8152103132137</v>
      </c>
      <c r="H86" s="49">
        <v>1</v>
      </c>
      <c r="I86" s="51">
        <v>16.527442977190901</v>
      </c>
      <c r="J86" s="51">
        <v>2.6310000000000069</v>
      </c>
      <c r="K86" s="52">
        <v>0.22036590636254499</v>
      </c>
      <c r="L86" s="51">
        <v>0</v>
      </c>
      <c r="M86" s="49">
        <v>127</v>
      </c>
      <c r="N86" s="51">
        <v>1.13699999999999</v>
      </c>
      <c r="O86" s="49">
        <v>105</v>
      </c>
      <c r="P86" s="49">
        <v>4.7499999999999902</v>
      </c>
      <c r="Q86" s="43">
        <v>2.5</v>
      </c>
      <c r="R86" s="49">
        <v>0</v>
      </c>
    </row>
    <row r="87" spans="1:18" ht="16.5" customHeight="1" x14ac:dyDescent="0.3">
      <c r="A87" s="47" t="b">
        <v>1</v>
      </c>
      <c r="B87" s="48" t="s">
        <v>306</v>
      </c>
      <c r="C87" s="47">
        <v>122</v>
      </c>
      <c r="D87" s="53">
        <f t="shared" si="8"/>
        <v>10411.064311427801</v>
      </c>
      <c r="E87" s="49">
        <v>179</v>
      </c>
      <c r="F87" s="49">
        <v>0</v>
      </c>
      <c r="G87" s="51">
        <f t="shared" si="7"/>
        <v>355.48781872574227</v>
      </c>
      <c r="H87" s="49">
        <v>1</v>
      </c>
      <c r="I87" s="51">
        <v>16.654013925570201</v>
      </c>
      <c r="J87" s="51">
        <v>2.6324000000000067</v>
      </c>
      <c r="K87" s="52">
        <v>0.223802852340937</v>
      </c>
      <c r="L87" s="51">
        <v>0</v>
      </c>
      <c r="M87" s="49">
        <v>129</v>
      </c>
      <c r="N87" s="51">
        <v>1.13759999999999</v>
      </c>
      <c r="O87" s="49">
        <v>105.08</v>
      </c>
      <c r="P87" s="49">
        <v>4.7799999999999896</v>
      </c>
      <c r="Q87" s="43">
        <v>2.5</v>
      </c>
      <c r="R87" s="49">
        <v>0</v>
      </c>
    </row>
    <row r="88" spans="1:18" ht="16.5" customHeight="1" x14ac:dyDescent="0.3">
      <c r="A88" s="47" t="b">
        <v>1</v>
      </c>
      <c r="B88" s="48" t="s">
        <v>307</v>
      </c>
      <c r="C88" s="47">
        <v>123</v>
      </c>
      <c r="D88" s="53">
        <f t="shared" si="8"/>
        <v>11035.728170113469</v>
      </c>
      <c r="E88" s="49">
        <v>193</v>
      </c>
      <c r="F88" s="49">
        <v>0</v>
      </c>
      <c r="G88" s="51">
        <f t="shared" si="7"/>
        <v>369.70733147477199</v>
      </c>
      <c r="H88" s="49">
        <v>1</v>
      </c>
      <c r="I88" s="51">
        <v>16.7805848739496</v>
      </c>
      <c r="J88" s="51">
        <v>2.633800000000007</v>
      </c>
      <c r="K88" s="52">
        <v>0.227239798319328</v>
      </c>
      <c r="L88" s="51">
        <v>0</v>
      </c>
      <c r="M88" s="49">
        <v>131</v>
      </c>
      <c r="N88" s="51">
        <v>1.1381999999999901</v>
      </c>
      <c r="O88" s="49">
        <v>105.16</v>
      </c>
      <c r="P88" s="49">
        <v>4.8099999999999898</v>
      </c>
      <c r="Q88" s="43">
        <v>2.5</v>
      </c>
      <c r="R88" s="49">
        <v>0</v>
      </c>
    </row>
    <row r="89" spans="1:18" ht="16.5" customHeight="1" x14ac:dyDescent="0.3">
      <c r="A89" s="47" t="b">
        <v>1</v>
      </c>
      <c r="B89" s="48" t="s">
        <v>308</v>
      </c>
      <c r="C89" s="47">
        <v>124</v>
      </c>
      <c r="D89" s="53">
        <f t="shared" si="8"/>
        <v>11697.871860320276</v>
      </c>
      <c r="E89" s="49">
        <v>209</v>
      </c>
      <c r="F89" s="49">
        <v>0</v>
      </c>
      <c r="G89" s="51">
        <f t="shared" si="7"/>
        <v>384.4956247337629</v>
      </c>
      <c r="H89" s="49">
        <v>1</v>
      </c>
      <c r="I89" s="51">
        <v>16.9071558223289</v>
      </c>
      <c r="J89" s="51">
        <v>2.6352000000000069</v>
      </c>
      <c r="K89" s="52">
        <v>0.23067674429771901</v>
      </c>
      <c r="L89" s="51">
        <v>0</v>
      </c>
      <c r="M89" s="49">
        <v>133</v>
      </c>
      <c r="N89" s="51">
        <v>1.13879999999999</v>
      </c>
      <c r="O89" s="49">
        <v>105.24</v>
      </c>
      <c r="P89" s="49">
        <v>4.8399999999999901</v>
      </c>
      <c r="Q89" s="43">
        <v>2.5</v>
      </c>
      <c r="R89" s="49">
        <v>0</v>
      </c>
    </row>
    <row r="90" spans="1:18" ht="16.5" customHeight="1" x14ac:dyDescent="0.3">
      <c r="A90" s="47" t="b">
        <v>1</v>
      </c>
      <c r="B90" s="48" t="s">
        <v>309</v>
      </c>
      <c r="C90" s="47">
        <v>125</v>
      </c>
      <c r="D90" s="53">
        <f t="shared" si="8"/>
        <v>12399.744171939492</v>
      </c>
      <c r="E90" s="49">
        <v>226</v>
      </c>
      <c r="F90" s="49">
        <v>0</v>
      </c>
      <c r="G90" s="51">
        <f t="shared" si="7"/>
        <v>399.87544972311343</v>
      </c>
      <c r="H90" s="49">
        <v>1</v>
      </c>
      <c r="I90" s="51">
        <v>17.033726770708299</v>
      </c>
      <c r="J90" s="51">
        <v>2.6366000000000067</v>
      </c>
      <c r="K90" s="52">
        <v>0.23411369027611101</v>
      </c>
      <c r="L90" s="51">
        <v>0</v>
      </c>
      <c r="M90" s="49">
        <v>135</v>
      </c>
      <c r="N90" s="51">
        <v>1.13939999999999</v>
      </c>
      <c r="O90" s="49">
        <v>105.32</v>
      </c>
      <c r="P90" s="49">
        <v>4.8699999999999903</v>
      </c>
      <c r="Q90" s="43">
        <v>2.5</v>
      </c>
      <c r="R90" s="49">
        <v>0</v>
      </c>
    </row>
    <row r="91" spans="1:18" ht="16.5" customHeight="1" x14ac:dyDescent="0.3">
      <c r="A91" s="47" t="b">
        <v>1</v>
      </c>
      <c r="B91" s="48" t="s">
        <v>310</v>
      </c>
      <c r="C91" s="47">
        <v>126</v>
      </c>
      <c r="D91" s="53">
        <f t="shared" si="8"/>
        <v>13143.728822255862</v>
      </c>
      <c r="E91" s="49">
        <v>244</v>
      </c>
      <c r="F91" s="49">
        <v>0</v>
      </c>
      <c r="G91" s="51">
        <f t="shared" si="7"/>
        <v>415.87046771203796</v>
      </c>
      <c r="H91" s="49">
        <v>1</v>
      </c>
      <c r="I91" s="51">
        <v>17.160297719087598</v>
      </c>
      <c r="J91" s="51">
        <v>2.638000000000007</v>
      </c>
      <c r="K91" s="52">
        <v>0.23755063625450201</v>
      </c>
      <c r="L91" s="51">
        <v>0</v>
      </c>
      <c r="M91" s="49">
        <v>137</v>
      </c>
      <c r="N91" s="51">
        <v>1.1399999999999899</v>
      </c>
      <c r="O91" s="49">
        <v>105.4</v>
      </c>
      <c r="P91" s="49">
        <v>4.8999999999999897</v>
      </c>
      <c r="Q91" s="43">
        <v>2.5</v>
      </c>
      <c r="R91" s="49">
        <v>0</v>
      </c>
    </row>
    <row r="92" spans="1:18" ht="16.5" customHeight="1" x14ac:dyDescent="0.3">
      <c r="A92" s="47" t="b">
        <v>1</v>
      </c>
      <c r="B92" s="48" t="s">
        <v>311</v>
      </c>
      <c r="C92" s="47">
        <v>127</v>
      </c>
      <c r="D92" s="53">
        <f t="shared" si="8"/>
        <v>13932.352551591213</v>
      </c>
      <c r="E92" s="49">
        <v>244</v>
      </c>
      <c r="F92" s="49">
        <v>0</v>
      </c>
      <c r="G92" s="51">
        <f t="shared" si="7"/>
        <v>432.5052864205195</v>
      </c>
      <c r="H92" s="49">
        <v>1</v>
      </c>
      <c r="I92" s="51">
        <f t="shared" ref="I92:I131" si="9">I91*100.7633%</f>
        <v>17.291282271577394</v>
      </c>
      <c r="J92" s="51">
        <v>2.638000000000007</v>
      </c>
      <c r="K92" s="51">
        <f t="shared" ref="K92:K131" si="10">K91*101.7094%</f>
        <v>0.24161132683063646</v>
      </c>
      <c r="L92" s="51">
        <v>0</v>
      </c>
      <c r="M92" s="49">
        <v>137</v>
      </c>
      <c r="N92" s="51">
        <v>1.1399999999999899</v>
      </c>
      <c r="O92" s="49">
        <v>105.4</v>
      </c>
      <c r="P92" s="49">
        <v>4.8999999999999897</v>
      </c>
      <c r="Q92" s="43">
        <v>2.5</v>
      </c>
      <c r="R92" s="49">
        <v>0</v>
      </c>
    </row>
    <row r="93" spans="1:18" ht="16.5" customHeight="1" x14ac:dyDescent="0.3">
      <c r="A93" s="47" t="b">
        <v>1</v>
      </c>
      <c r="B93" s="48" t="s">
        <v>312</v>
      </c>
      <c r="C93" s="47">
        <v>128</v>
      </c>
      <c r="D93" s="53">
        <f t="shared" si="8"/>
        <v>14768.293704686686</v>
      </c>
      <c r="E93" s="49">
        <v>244</v>
      </c>
      <c r="F93" s="49">
        <v>0</v>
      </c>
      <c r="G93" s="51">
        <f t="shared" si="7"/>
        <v>449.80549787734031</v>
      </c>
      <c r="H93" s="49">
        <v>1</v>
      </c>
      <c r="I93" s="51">
        <f t="shared" si="9"/>
        <v>17.423266629156345</v>
      </c>
      <c r="J93" s="51">
        <v>2.638000000000007</v>
      </c>
      <c r="K93" s="51">
        <f t="shared" si="10"/>
        <v>0.24574143085147934</v>
      </c>
      <c r="L93" s="51">
        <v>0</v>
      </c>
      <c r="M93" s="49">
        <v>137</v>
      </c>
      <c r="N93" s="51">
        <v>1.1399999999999899</v>
      </c>
      <c r="O93" s="49">
        <v>105.4</v>
      </c>
      <c r="P93" s="49">
        <v>4.8999999999999897</v>
      </c>
      <c r="Q93" s="43">
        <v>2.5</v>
      </c>
      <c r="R93" s="49">
        <v>0</v>
      </c>
    </row>
    <row r="94" spans="1:18" ht="16.5" customHeight="1" x14ac:dyDescent="0.3">
      <c r="A94" s="47" t="b">
        <v>1</v>
      </c>
      <c r="B94" s="48" t="s">
        <v>313</v>
      </c>
      <c r="C94" s="47">
        <v>129</v>
      </c>
      <c r="D94" s="53">
        <f t="shared" si="8"/>
        <v>15654.391326967887</v>
      </c>
      <c r="E94" s="49">
        <v>244</v>
      </c>
      <c r="F94" s="49">
        <v>0</v>
      </c>
      <c r="G94" s="51">
        <f t="shared" si="7"/>
        <v>467.79771779243396</v>
      </c>
      <c r="H94" s="49">
        <v>1</v>
      </c>
      <c r="I94" s="51">
        <f t="shared" si="9"/>
        <v>17.556258423336693</v>
      </c>
      <c r="J94" s="51">
        <v>2.638000000000007</v>
      </c>
      <c r="K94" s="51">
        <f t="shared" si="10"/>
        <v>0.24994213487045452</v>
      </c>
      <c r="L94" s="51">
        <v>0</v>
      </c>
      <c r="M94" s="49">
        <v>137</v>
      </c>
      <c r="N94" s="51">
        <v>1.1399999999999899</v>
      </c>
      <c r="O94" s="49">
        <v>105.4</v>
      </c>
      <c r="P94" s="49">
        <v>4.8999999999999897</v>
      </c>
      <c r="Q94" s="43">
        <v>2.5</v>
      </c>
      <c r="R94" s="49">
        <v>0</v>
      </c>
    </row>
    <row r="95" spans="1:18" ht="16.5" customHeight="1" x14ac:dyDescent="0.3">
      <c r="A95" s="47" t="b">
        <v>1</v>
      </c>
      <c r="B95" s="48" t="s">
        <v>314</v>
      </c>
      <c r="C95" s="47">
        <v>130</v>
      </c>
      <c r="D95" s="53">
        <f t="shared" si="8"/>
        <v>16593.654806585961</v>
      </c>
      <c r="E95" s="49">
        <v>244</v>
      </c>
      <c r="F95" s="49">
        <v>0</v>
      </c>
      <c r="G95" s="51">
        <f t="shared" si="7"/>
        <v>486.50962650413135</v>
      </c>
      <c r="H95" s="49">
        <v>1</v>
      </c>
      <c r="I95" s="51">
        <f t="shared" si="9"/>
        <v>17.690265343882022</v>
      </c>
      <c r="J95" s="51">
        <v>2.638000000000007</v>
      </c>
      <c r="K95" s="51">
        <f t="shared" si="10"/>
        <v>0.25421464572393004</v>
      </c>
      <c r="L95" s="51">
        <v>0</v>
      </c>
      <c r="M95" s="49">
        <v>137</v>
      </c>
      <c r="N95" s="51">
        <v>1.1399999999999899</v>
      </c>
      <c r="O95" s="49">
        <v>105.4</v>
      </c>
      <c r="P95" s="49">
        <v>4.8999999999999897</v>
      </c>
      <c r="Q95" s="43">
        <v>2.5</v>
      </c>
      <c r="R95" s="49">
        <v>0</v>
      </c>
    </row>
    <row r="96" spans="1:18" ht="16.5" customHeight="1" x14ac:dyDescent="0.3">
      <c r="A96" s="47" t="b">
        <v>1</v>
      </c>
      <c r="B96" s="48" t="s">
        <v>315</v>
      </c>
      <c r="C96" s="47">
        <v>131</v>
      </c>
      <c r="D96" s="53">
        <f t="shared" si="8"/>
        <v>17589.27409498112</v>
      </c>
      <c r="E96" s="49">
        <v>244</v>
      </c>
      <c r="F96" s="49">
        <v>0</v>
      </c>
      <c r="G96" s="51">
        <f t="shared" si="7"/>
        <v>505.97001156429661</v>
      </c>
      <c r="H96" s="49">
        <v>1</v>
      </c>
      <c r="I96" s="51">
        <f t="shared" si="9"/>
        <v>17.825295139251875</v>
      </c>
      <c r="J96" s="51">
        <v>2.638000000000007</v>
      </c>
      <c r="K96" s="51">
        <f t="shared" si="10"/>
        <v>0.25856019087793491</v>
      </c>
      <c r="L96" s="51">
        <v>0</v>
      </c>
      <c r="M96" s="49">
        <v>137</v>
      </c>
      <c r="N96" s="51">
        <v>1.1399999999999899</v>
      </c>
      <c r="O96" s="49">
        <v>105.4</v>
      </c>
      <c r="P96" s="49">
        <v>4.8999999999999897</v>
      </c>
      <c r="Q96" s="43">
        <v>2.5</v>
      </c>
      <c r="R96" s="49">
        <v>0</v>
      </c>
    </row>
    <row r="97" spans="1:18" ht="16.5" customHeight="1" x14ac:dyDescent="0.3">
      <c r="A97" s="47" t="b">
        <v>1</v>
      </c>
      <c r="B97" s="48" t="s">
        <v>316</v>
      </c>
      <c r="C97" s="47">
        <v>132</v>
      </c>
      <c r="D97" s="53">
        <f t="shared" si="8"/>
        <v>18644.630540679987</v>
      </c>
      <c r="E97" s="49">
        <v>244</v>
      </c>
      <c r="F97" s="49">
        <v>0</v>
      </c>
      <c r="G97" s="51">
        <f t="shared" si="7"/>
        <v>526.20881202686849</v>
      </c>
      <c r="H97" s="49">
        <v>1</v>
      </c>
      <c r="I97" s="51">
        <f t="shared" si="9"/>
        <v>17.961355617049783</v>
      </c>
      <c r="J97" s="51">
        <v>2.638000000000007</v>
      </c>
      <c r="K97" s="51">
        <f t="shared" si="10"/>
        <v>0.26298001878080229</v>
      </c>
      <c r="L97" s="51">
        <v>0</v>
      </c>
      <c r="M97" s="49">
        <v>137</v>
      </c>
      <c r="N97" s="51">
        <v>1.1399999999999899</v>
      </c>
      <c r="O97" s="49">
        <v>105.4</v>
      </c>
      <c r="P97" s="49">
        <v>4.8999999999999897</v>
      </c>
      <c r="Q97" s="43">
        <v>2.5</v>
      </c>
      <c r="R97" s="49">
        <v>0</v>
      </c>
    </row>
    <row r="98" spans="1:18" ht="16.5" customHeight="1" x14ac:dyDescent="0.3">
      <c r="A98" s="47" t="b">
        <v>1</v>
      </c>
      <c r="B98" s="48" t="s">
        <v>317</v>
      </c>
      <c r="C98" s="47">
        <v>133</v>
      </c>
      <c r="D98" s="53">
        <f t="shared" si="8"/>
        <v>19763.308373120788</v>
      </c>
      <c r="E98" s="49">
        <v>244</v>
      </c>
      <c r="F98" s="49">
        <v>0</v>
      </c>
      <c r="G98" s="51">
        <f t="shared" si="7"/>
        <v>547.25716450794323</v>
      </c>
      <c r="H98" s="49">
        <v>1</v>
      </c>
      <c r="I98" s="51">
        <f t="shared" si="9"/>
        <v>18.098454644474725</v>
      </c>
      <c r="J98" s="51">
        <v>2.638000000000007</v>
      </c>
      <c r="K98" s="51">
        <f t="shared" si="10"/>
        <v>0.26747539922184133</v>
      </c>
      <c r="L98" s="51">
        <v>0</v>
      </c>
      <c r="M98" s="49">
        <v>137</v>
      </c>
      <c r="N98" s="51">
        <v>1.1399999999999899</v>
      </c>
      <c r="O98" s="49">
        <v>105.4</v>
      </c>
      <c r="P98" s="49">
        <v>4.8999999999999897</v>
      </c>
      <c r="Q98" s="43">
        <v>2.5</v>
      </c>
      <c r="R98" s="49">
        <v>0</v>
      </c>
    </row>
    <row r="99" spans="1:18" ht="16.5" customHeight="1" x14ac:dyDescent="0.3">
      <c r="A99" s="47" t="b">
        <v>1</v>
      </c>
      <c r="B99" s="48" t="s">
        <v>318</v>
      </c>
      <c r="C99" s="47">
        <v>134</v>
      </c>
      <c r="D99" s="53">
        <f t="shared" si="8"/>
        <v>20949.106875508034</v>
      </c>
      <c r="E99" s="49">
        <v>244</v>
      </c>
      <c r="F99" s="49">
        <v>0</v>
      </c>
      <c r="G99" s="51">
        <f t="shared" ref="G99:G130" si="11">G98*H$1</f>
        <v>569.14745108826094</v>
      </c>
      <c r="H99" s="49">
        <v>1</v>
      </c>
      <c r="I99" s="51">
        <f t="shared" si="9"/>
        <v>18.236600148775999</v>
      </c>
      <c r="J99" s="51">
        <v>2.638000000000007</v>
      </c>
      <c r="K99" s="51">
        <f t="shared" si="10"/>
        <v>0.27204762369613944</v>
      </c>
      <c r="L99" s="51">
        <v>0</v>
      </c>
      <c r="M99" s="49">
        <v>137</v>
      </c>
      <c r="N99" s="51">
        <v>1.1399999999999899</v>
      </c>
      <c r="O99" s="49">
        <v>105.4</v>
      </c>
      <c r="P99" s="49">
        <v>4.8999999999999897</v>
      </c>
      <c r="Q99" s="43">
        <v>2.5</v>
      </c>
      <c r="R99" s="49">
        <v>0</v>
      </c>
    </row>
    <row r="100" spans="1:18" ht="16.5" customHeight="1" x14ac:dyDescent="0.3">
      <c r="A100" s="47" t="b">
        <v>1</v>
      </c>
      <c r="B100" s="48" t="s">
        <v>319</v>
      </c>
      <c r="C100" s="47">
        <v>135</v>
      </c>
      <c r="D100" s="53">
        <f t="shared" si="8"/>
        <v>22206.053288038514</v>
      </c>
      <c r="E100" s="49">
        <v>244</v>
      </c>
      <c r="F100" s="49">
        <v>0</v>
      </c>
      <c r="G100" s="51">
        <f t="shared" si="11"/>
        <v>591.91334913179139</v>
      </c>
      <c r="H100" s="49">
        <v>1</v>
      </c>
      <c r="I100" s="51">
        <f t="shared" si="9"/>
        <v>18.375800117711606</v>
      </c>
      <c r="J100" s="51">
        <v>2.638000000000007</v>
      </c>
      <c r="K100" s="51">
        <f t="shared" si="10"/>
        <v>0.27669800577560122</v>
      </c>
      <c r="L100" s="51">
        <v>0</v>
      </c>
      <c r="M100" s="49">
        <v>137</v>
      </c>
      <c r="N100" s="51">
        <v>1.1399999999999899</v>
      </c>
      <c r="O100" s="49">
        <v>105.4</v>
      </c>
      <c r="P100" s="49">
        <v>4.8999999999999897</v>
      </c>
      <c r="Q100" s="43">
        <v>2.5</v>
      </c>
      <c r="R100" s="49">
        <v>0</v>
      </c>
    </row>
    <row r="101" spans="1:18" ht="16.5" customHeight="1" x14ac:dyDescent="0.3">
      <c r="A101" s="47" t="b">
        <v>1</v>
      </c>
      <c r="B101" s="48" t="s">
        <v>320</v>
      </c>
      <c r="C101" s="47">
        <v>136</v>
      </c>
      <c r="D101" s="53">
        <f t="shared" si="8"/>
        <v>23538.416485320824</v>
      </c>
      <c r="E101" s="49">
        <v>244</v>
      </c>
      <c r="F101" s="49">
        <v>0</v>
      </c>
      <c r="G101" s="51">
        <f t="shared" si="11"/>
        <v>615.58988309706308</v>
      </c>
      <c r="H101" s="49">
        <v>1</v>
      </c>
      <c r="I101" s="51">
        <f t="shared" si="9"/>
        <v>18.516062600010098</v>
      </c>
      <c r="J101" s="51">
        <v>2.638000000000007</v>
      </c>
      <c r="K101" s="51">
        <f t="shared" si="10"/>
        <v>0.28142788148632936</v>
      </c>
      <c r="L101" s="51">
        <v>0</v>
      </c>
      <c r="M101" s="49">
        <v>137</v>
      </c>
      <c r="N101" s="51">
        <v>1.1399999999999899</v>
      </c>
      <c r="O101" s="49">
        <v>105.4</v>
      </c>
      <c r="P101" s="49">
        <v>4.8999999999999897</v>
      </c>
      <c r="Q101" s="43">
        <v>2.5</v>
      </c>
      <c r="R101" s="49">
        <v>0</v>
      </c>
    </row>
    <row r="102" spans="1:18" ht="16.5" customHeight="1" x14ac:dyDescent="0.3">
      <c r="A102" s="47" t="b">
        <v>1</v>
      </c>
      <c r="B102" s="48" t="s">
        <v>321</v>
      </c>
      <c r="C102" s="47">
        <v>137</v>
      </c>
      <c r="D102" s="53">
        <f t="shared" si="8"/>
        <v>24950.721474440074</v>
      </c>
      <c r="E102" s="49">
        <v>244</v>
      </c>
      <c r="F102" s="49">
        <v>0</v>
      </c>
      <c r="G102" s="51">
        <f t="shared" si="11"/>
        <v>640.21347842094565</v>
      </c>
      <c r="H102" s="49">
        <v>1</v>
      </c>
      <c r="I102" s="51">
        <f t="shared" si="9"/>
        <v>18.657395705835974</v>
      </c>
      <c r="J102" s="51">
        <v>2.638000000000007</v>
      </c>
      <c r="K102" s="51">
        <f t="shared" si="10"/>
        <v>0.28623860969245668</v>
      </c>
      <c r="L102" s="51">
        <v>0</v>
      </c>
      <c r="M102" s="49">
        <v>137</v>
      </c>
      <c r="N102" s="51">
        <v>1.1399999999999899</v>
      </c>
      <c r="O102" s="49">
        <v>105.4</v>
      </c>
      <c r="P102" s="49">
        <v>4.8999999999999897</v>
      </c>
      <c r="Q102" s="43">
        <v>2.5</v>
      </c>
      <c r="R102" s="49">
        <v>0</v>
      </c>
    </row>
    <row r="103" spans="1:18" ht="16.5" customHeight="1" x14ac:dyDescent="0.3">
      <c r="A103" s="47" t="b">
        <v>1</v>
      </c>
      <c r="B103" s="48" t="s">
        <v>322</v>
      </c>
      <c r="C103" s="47">
        <v>138</v>
      </c>
      <c r="D103" s="53">
        <f t="shared" si="8"/>
        <v>26447.764762906478</v>
      </c>
      <c r="E103" s="49">
        <v>244</v>
      </c>
      <c r="F103" s="49">
        <v>0</v>
      </c>
      <c r="G103" s="51">
        <f t="shared" si="11"/>
        <v>665.82201755778351</v>
      </c>
      <c r="H103" s="49">
        <v>1</v>
      </c>
      <c r="I103" s="51">
        <f t="shared" si="9"/>
        <v>18.799807607258622</v>
      </c>
      <c r="J103" s="51">
        <v>2.638000000000007</v>
      </c>
      <c r="K103" s="51">
        <f t="shared" si="10"/>
        <v>0.29113157248653954</v>
      </c>
      <c r="L103" s="51">
        <v>0</v>
      </c>
      <c r="M103" s="49">
        <v>137</v>
      </c>
      <c r="N103" s="51">
        <v>1.1399999999999899</v>
      </c>
      <c r="O103" s="49">
        <v>105.4</v>
      </c>
      <c r="P103" s="49">
        <v>4.8999999999999897</v>
      </c>
      <c r="Q103" s="43">
        <v>2.5</v>
      </c>
      <c r="R103" s="49">
        <v>0</v>
      </c>
    </row>
    <row r="104" spans="1:18" ht="16.5" customHeight="1" x14ac:dyDescent="0.3">
      <c r="A104" s="47" t="b">
        <v>1</v>
      </c>
      <c r="B104" s="48" t="s">
        <v>323</v>
      </c>
      <c r="C104" s="47">
        <v>139</v>
      </c>
      <c r="D104" s="53">
        <f t="shared" si="8"/>
        <v>28034.630648680868</v>
      </c>
      <c r="E104" s="49">
        <v>244</v>
      </c>
      <c r="F104" s="49">
        <v>0</v>
      </c>
      <c r="G104" s="51">
        <f t="shared" si="11"/>
        <v>692.45489826009486</v>
      </c>
      <c r="H104" s="49">
        <v>1</v>
      </c>
      <c r="I104" s="51">
        <f t="shared" si="9"/>
        <v>18.943306538724826</v>
      </c>
      <c r="J104" s="51">
        <v>2.638000000000007</v>
      </c>
      <c r="K104" s="51">
        <f t="shared" si="10"/>
        <v>0.29610817558662444</v>
      </c>
      <c r="L104" s="51">
        <v>0</v>
      </c>
      <c r="M104" s="49">
        <v>137</v>
      </c>
      <c r="N104" s="51">
        <v>1.1399999999999899</v>
      </c>
      <c r="O104" s="49">
        <v>105.4</v>
      </c>
      <c r="P104" s="49">
        <v>4.8999999999999897</v>
      </c>
      <c r="Q104" s="43">
        <v>2.5</v>
      </c>
      <c r="R104" s="49">
        <v>0</v>
      </c>
    </row>
    <row r="105" spans="1:18" ht="16.5" customHeight="1" x14ac:dyDescent="0.3">
      <c r="A105" s="47" t="b">
        <v>1</v>
      </c>
      <c r="B105" s="48" t="s">
        <v>324</v>
      </c>
      <c r="C105" s="47">
        <v>140</v>
      </c>
      <c r="D105" s="53">
        <f t="shared" si="8"/>
        <v>29716.708487601722</v>
      </c>
      <c r="E105" s="49">
        <v>244</v>
      </c>
      <c r="F105" s="49">
        <v>0</v>
      </c>
      <c r="G105" s="51">
        <f t="shared" si="11"/>
        <v>720.15309419049868</v>
      </c>
      <c r="H105" s="49">
        <v>1</v>
      </c>
      <c r="I105" s="51">
        <f t="shared" si="9"/>
        <v>19.087900797534914</v>
      </c>
      <c r="J105" s="51">
        <v>2.638000000000007</v>
      </c>
      <c r="K105" s="51">
        <f t="shared" si="10"/>
        <v>0.30116984874010216</v>
      </c>
      <c r="L105" s="51">
        <v>0</v>
      </c>
      <c r="M105" s="49">
        <v>137</v>
      </c>
      <c r="N105" s="51">
        <v>1.1399999999999899</v>
      </c>
      <c r="O105" s="49">
        <v>105.4</v>
      </c>
      <c r="P105" s="49">
        <v>4.8999999999999897</v>
      </c>
      <c r="Q105" s="43">
        <v>2.5</v>
      </c>
      <c r="R105" s="49">
        <v>0</v>
      </c>
    </row>
    <row r="106" spans="1:18" ht="16.5" customHeight="1" x14ac:dyDescent="0.3">
      <c r="A106" s="47" t="b">
        <v>1</v>
      </c>
      <c r="B106" s="48" t="s">
        <v>325</v>
      </c>
      <c r="C106" s="47">
        <v>141</v>
      </c>
      <c r="D106" s="39">
        <f t="shared" ref="D106:D131" si="12">D105+D105*3%</f>
        <v>30608.209742229774</v>
      </c>
      <c r="E106" s="49">
        <v>244</v>
      </c>
      <c r="F106" s="49">
        <v>0</v>
      </c>
      <c r="G106" s="51">
        <f t="shared" si="11"/>
        <v>748.95921795811864</v>
      </c>
      <c r="H106" s="49">
        <v>1</v>
      </c>
      <c r="I106" s="51">
        <f t="shared" si="9"/>
        <v>19.233598744322499</v>
      </c>
      <c r="J106" s="51">
        <v>2.638000000000007</v>
      </c>
      <c r="K106" s="51">
        <f t="shared" si="10"/>
        <v>0.30631804613446545</v>
      </c>
      <c r="L106" s="51">
        <v>0</v>
      </c>
      <c r="M106" s="49">
        <v>137</v>
      </c>
      <c r="N106" s="51">
        <v>1.1399999999999899</v>
      </c>
      <c r="O106" s="49">
        <v>105.4</v>
      </c>
      <c r="P106" s="49">
        <v>4.8999999999999897</v>
      </c>
      <c r="Q106" s="43">
        <v>2.5</v>
      </c>
      <c r="R106" s="49">
        <v>0</v>
      </c>
    </row>
    <row r="107" spans="1:18" ht="16.5" customHeight="1" x14ac:dyDescent="0.3">
      <c r="A107" s="47" t="b">
        <v>1</v>
      </c>
      <c r="B107" s="48" t="s">
        <v>326</v>
      </c>
      <c r="C107" s="47">
        <v>142</v>
      </c>
      <c r="D107" s="53">
        <f t="shared" si="12"/>
        <v>31526.456034496667</v>
      </c>
      <c r="E107" s="49">
        <v>244</v>
      </c>
      <c r="F107" s="49">
        <v>0</v>
      </c>
      <c r="G107" s="51">
        <f t="shared" si="11"/>
        <v>778.91758667644342</v>
      </c>
      <c r="H107" s="49">
        <v>1</v>
      </c>
      <c r="I107" s="51">
        <f t="shared" si="9"/>
        <v>19.380408803537915</v>
      </c>
      <c r="J107" s="51">
        <v>2.638000000000007</v>
      </c>
      <c r="K107" s="51">
        <f t="shared" si="10"/>
        <v>0.31155424681508798</v>
      </c>
      <c r="L107" s="51">
        <v>0</v>
      </c>
      <c r="M107" s="49">
        <v>137</v>
      </c>
      <c r="N107" s="51">
        <v>1.1399999999999899</v>
      </c>
      <c r="O107" s="49">
        <v>105.4</v>
      </c>
      <c r="P107" s="49">
        <v>4.8999999999999897</v>
      </c>
      <c r="Q107" s="43">
        <v>2.5</v>
      </c>
      <c r="R107" s="49">
        <v>0</v>
      </c>
    </row>
    <row r="108" spans="1:18" ht="16.5" customHeight="1" x14ac:dyDescent="0.3">
      <c r="A108" s="47" t="b">
        <v>1</v>
      </c>
      <c r="B108" s="48" t="s">
        <v>327</v>
      </c>
      <c r="C108" s="47">
        <v>143</v>
      </c>
      <c r="D108" s="53">
        <f t="shared" si="12"/>
        <v>32472.249715531565</v>
      </c>
      <c r="E108" s="49">
        <v>244</v>
      </c>
      <c r="F108" s="49">
        <v>0</v>
      </c>
      <c r="G108" s="51">
        <f t="shared" si="11"/>
        <v>810.07429014350123</v>
      </c>
      <c r="H108" s="49">
        <v>1</v>
      </c>
      <c r="I108" s="51">
        <f t="shared" si="9"/>
        <v>19.528339463935321</v>
      </c>
      <c r="J108" s="51">
        <v>2.638000000000007</v>
      </c>
      <c r="K108" s="51">
        <f t="shared" si="10"/>
        <v>0.31687995511014505</v>
      </c>
      <c r="L108" s="51">
        <v>0</v>
      </c>
      <c r="M108" s="49">
        <v>137</v>
      </c>
      <c r="N108" s="51">
        <v>1.1399999999999899</v>
      </c>
      <c r="O108" s="49">
        <v>105.4</v>
      </c>
      <c r="P108" s="49">
        <v>4.8999999999999897</v>
      </c>
      <c r="Q108" s="43">
        <v>2.5</v>
      </c>
      <c r="R108" s="49">
        <v>0</v>
      </c>
    </row>
    <row r="109" spans="1:18" ht="16.5" customHeight="1" x14ac:dyDescent="0.3">
      <c r="A109" s="47" t="b">
        <v>1</v>
      </c>
      <c r="B109" s="48" t="s">
        <v>328</v>
      </c>
      <c r="C109" s="47">
        <v>144</v>
      </c>
      <c r="D109" s="53">
        <f t="shared" si="12"/>
        <v>33446.41720699751</v>
      </c>
      <c r="E109" s="49">
        <v>244</v>
      </c>
      <c r="F109" s="49">
        <v>0</v>
      </c>
      <c r="G109" s="51">
        <f t="shared" si="11"/>
        <v>842.47726174924128</v>
      </c>
      <c r="H109" s="49">
        <v>1</v>
      </c>
      <c r="I109" s="51">
        <f t="shared" si="9"/>
        <v>19.67739927906354</v>
      </c>
      <c r="J109" s="51">
        <v>2.638000000000007</v>
      </c>
      <c r="K109" s="51">
        <f t="shared" si="10"/>
        <v>0.32229670106279784</v>
      </c>
      <c r="L109" s="51">
        <v>0</v>
      </c>
      <c r="M109" s="49">
        <v>137</v>
      </c>
      <c r="N109" s="51">
        <v>1.1399999999999899</v>
      </c>
      <c r="O109" s="49">
        <v>105.4</v>
      </c>
      <c r="P109" s="49">
        <v>4.8999999999999897</v>
      </c>
      <c r="Q109" s="43">
        <v>2.5</v>
      </c>
      <c r="R109" s="49">
        <v>0</v>
      </c>
    </row>
    <row r="110" spans="1:18" ht="16.5" customHeight="1" x14ac:dyDescent="0.3">
      <c r="A110" s="47" t="b">
        <v>1</v>
      </c>
      <c r="B110" s="48" t="s">
        <v>329</v>
      </c>
      <c r="C110" s="47">
        <v>145</v>
      </c>
      <c r="D110" s="53">
        <f t="shared" si="12"/>
        <v>34449.809723207436</v>
      </c>
      <c r="E110" s="49">
        <v>244</v>
      </c>
      <c r="F110" s="49">
        <v>0</v>
      </c>
      <c r="G110" s="51">
        <f t="shared" si="11"/>
        <v>876.17635221921091</v>
      </c>
      <c r="H110" s="49">
        <v>1</v>
      </c>
      <c r="I110" s="51">
        <f t="shared" si="9"/>
        <v>19.827596867760633</v>
      </c>
      <c r="J110" s="51">
        <v>2.638000000000007</v>
      </c>
      <c r="K110" s="51">
        <f t="shared" si="10"/>
        <v>0.32780604087076531</v>
      </c>
      <c r="L110" s="51">
        <v>0</v>
      </c>
      <c r="M110" s="49">
        <v>137</v>
      </c>
      <c r="N110" s="51">
        <v>1.1399999999999899</v>
      </c>
      <c r="O110" s="49">
        <v>105.4</v>
      </c>
      <c r="P110" s="49">
        <v>4.8999999999999897</v>
      </c>
      <c r="Q110" s="43">
        <v>2.5</v>
      </c>
      <c r="R110" s="49">
        <v>0</v>
      </c>
    </row>
    <row r="111" spans="1:18" ht="16.5" customHeight="1" x14ac:dyDescent="0.3">
      <c r="A111" s="47" t="b">
        <v>1</v>
      </c>
      <c r="B111" s="48" t="s">
        <v>330</v>
      </c>
      <c r="C111" s="47">
        <v>146</v>
      </c>
      <c r="D111" s="53">
        <f t="shared" si="12"/>
        <v>35483.304014903661</v>
      </c>
      <c r="E111" s="49">
        <v>244</v>
      </c>
      <c r="F111" s="49">
        <v>0</v>
      </c>
      <c r="G111" s="51">
        <f t="shared" si="11"/>
        <v>911.22340630797942</v>
      </c>
      <c r="H111" s="49">
        <v>1</v>
      </c>
      <c r="I111" s="51">
        <f t="shared" si="9"/>
        <v>19.978940914652249</v>
      </c>
      <c r="J111" s="51">
        <v>2.638000000000007</v>
      </c>
      <c r="K111" s="51">
        <f t="shared" si="10"/>
        <v>0.33340955733341016</v>
      </c>
      <c r="L111" s="51">
        <v>0</v>
      </c>
      <c r="M111" s="49">
        <v>137</v>
      </c>
      <c r="N111" s="51">
        <v>1.1399999999999899</v>
      </c>
      <c r="O111" s="49">
        <v>105.4</v>
      </c>
      <c r="P111" s="49">
        <v>4.8999999999999897</v>
      </c>
      <c r="Q111" s="43">
        <v>2.5</v>
      </c>
      <c r="R111" s="49">
        <v>0</v>
      </c>
    </row>
    <row r="112" spans="1:18" ht="16.5" customHeight="1" x14ac:dyDescent="0.3">
      <c r="A112" s="47" t="b">
        <v>1</v>
      </c>
      <c r="B112" s="48" t="s">
        <v>331</v>
      </c>
      <c r="C112" s="47">
        <v>147</v>
      </c>
      <c r="D112" s="53">
        <f t="shared" si="12"/>
        <v>36547.803135350769</v>
      </c>
      <c r="E112" s="49">
        <v>244</v>
      </c>
      <c r="F112" s="49">
        <v>0</v>
      </c>
      <c r="G112" s="51">
        <f t="shared" si="11"/>
        <v>947.6723425602986</v>
      </c>
      <c r="H112" s="49">
        <v>1</v>
      </c>
      <c r="I112" s="51">
        <f t="shared" si="9"/>
        <v>20.131440170653789</v>
      </c>
      <c r="J112" s="51">
        <v>2.638000000000007</v>
      </c>
      <c r="K112" s="51">
        <f t="shared" si="10"/>
        <v>0.33910886030646747</v>
      </c>
      <c r="L112" s="51">
        <v>0</v>
      </c>
      <c r="M112" s="49">
        <v>137</v>
      </c>
      <c r="N112" s="51">
        <v>1.1399999999999899</v>
      </c>
      <c r="O112" s="49">
        <v>105.4</v>
      </c>
      <c r="P112" s="49">
        <v>4.8999999999999897</v>
      </c>
      <c r="Q112" s="43">
        <v>2.5</v>
      </c>
      <c r="R112" s="49">
        <v>0</v>
      </c>
    </row>
    <row r="113" spans="1:18" ht="16.5" customHeight="1" x14ac:dyDescent="0.3">
      <c r="A113" s="47" t="b">
        <v>1</v>
      </c>
      <c r="B113" s="48" t="s">
        <v>332</v>
      </c>
      <c r="C113" s="47">
        <v>148</v>
      </c>
      <c r="D113" s="53">
        <f t="shared" si="12"/>
        <v>37644.237229411294</v>
      </c>
      <c r="E113" s="49">
        <v>244</v>
      </c>
      <c r="F113" s="49">
        <v>0</v>
      </c>
      <c r="G113" s="51">
        <f t="shared" si="11"/>
        <v>985.57923626271054</v>
      </c>
      <c r="H113" s="49">
        <v>1</v>
      </c>
      <c r="I113" s="51">
        <f t="shared" si="9"/>
        <v>20.285103453476388</v>
      </c>
      <c r="J113" s="51">
        <v>2.638000000000007</v>
      </c>
      <c r="K113" s="51">
        <f t="shared" si="10"/>
        <v>0.34490558716454622</v>
      </c>
      <c r="L113" s="51">
        <v>0</v>
      </c>
      <c r="M113" s="49">
        <v>137</v>
      </c>
      <c r="N113" s="51">
        <v>1.1399999999999899</v>
      </c>
      <c r="O113" s="49">
        <v>105.4</v>
      </c>
      <c r="P113" s="49">
        <v>4.8999999999999897</v>
      </c>
      <c r="Q113" s="43">
        <v>2.5</v>
      </c>
      <c r="R113" s="49">
        <v>0</v>
      </c>
    </row>
    <row r="114" spans="1:18" ht="16.5" customHeight="1" x14ac:dyDescent="0.3">
      <c r="A114" s="47" t="b">
        <v>1</v>
      </c>
      <c r="B114" s="48" t="s">
        <v>333</v>
      </c>
      <c r="C114" s="47">
        <v>149</v>
      </c>
      <c r="D114" s="53">
        <f t="shared" si="12"/>
        <v>38773.564346293635</v>
      </c>
      <c r="E114" s="49">
        <v>244</v>
      </c>
      <c r="F114" s="49">
        <v>0</v>
      </c>
      <c r="G114" s="51">
        <f t="shared" si="11"/>
        <v>1025.0024057132191</v>
      </c>
      <c r="H114" s="49">
        <v>1</v>
      </c>
      <c r="I114" s="51">
        <f t="shared" si="9"/>
        <v>20.439939648136775</v>
      </c>
      <c r="J114" s="51">
        <v>2.638000000000007</v>
      </c>
      <c r="K114" s="51">
        <f t="shared" si="10"/>
        <v>0.35080140327153697</v>
      </c>
      <c r="L114" s="51">
        <v>0</v>
      </c>
      <c r="M114" s="49">
        <v>137</v>
      </c>
      <c r="N114" s="51">
        <v>1.1399999999999899</v>
      </c>
      <c r="O114" s="49">
        <v>105.4</v>
      </c>
      <c r="P114" s="49">
        <v>4.8999999999999897</v>
      </c>
      <c r="Q114" s="43">
        <v>2.5</v>
      </c>
      <c r="R114" s="49">
        <v>0</v>
      </c>
    </row>
    <row r="115" spans="1:18" ht="16.5" customHeight="1" x14ac:dyDescent="0.3">
      <c r="A115" s="47" t="b">
        <v>1</v>
      </c>
      <c r="B115" s="48" t="s">
        <v>334</v>
      </c>
      <c r="C115" s="47">
        <v>150</v>
      </c>
      <c r="D115" s="53">
        <f t="shared" si="12"/>
        <v>39936.771276682441</v>
      </c>
      <c r="E115" s="49">
        <v>244</v>
      </c>
      <c r="F115" s="49">
        <v>0</v>
      </c>
      <c r="G115" s="51">
        <f t="shared" si="11"/>
        <v>1066.0025019417478</v>
      </c>
      <c r="H115" s="49">
        <v>1</v>
      </c>
      <c r="I115" s="51">
        <f t="shared" si="9"/>
        <v>20.595957707471005</v>
      </c>
      <c r="J115" s="51">
        <v>2.638000000000007</v>
      </c>
      <c r="K115" s="51">
        <f t="shared" si="10"/>
        <v>0.35679800245906063</v>
      </c>
      <c r="L115" s="51">
        <v>0</v>
      </c>
      <c r="M115" s="49">
        <v>137</v>
      </c>
      <c r="N115" s="51">
        <v>1.1399999999999899</v>
      </c>
      <c r="O115" s="49">
        <v>105.4</v>
      </c>
      <c r="P115" s="49">
        <v>4.8999999999999897</v>
      </c>
      <c r="Q115" s="43">
        <v>2.5</v>
      </c>
      <c r="R115" s="49">
        <v>0</v>
      </c>
    </row>
    <row r="116" spans="1:18" ht="16.5" customHeight="1" x14ac:dyDescent="0.3">
      <c r="A116" s="47" t="b">
        <v>1</v>
      </c>
      <c r="B116" s="48" t="s">
        <v>335</v>
      </c>
      <c r="C116" s="47">
        <v>151</v>
      </c>
      <c r="D116" s="53">
        <f t="shared" si="12"/>
        <v>41134.874414982914</v>
      </c>
      <c r="E116" s="49">
        <v>244</v>
      </c>
      <c r="F116" s="49">
        <v>0</v>
      </c>
      <c r="G116" s="51">
        <f t="shared" si="11"/>
        <v>1108.6426020194178</v>
      </c>
      <c r="H116" s="49">
        <v>1</v>
      </c>
      <c r="I116" s="51">
        <f t="shared" si="9"/>
        <v>20.75316665265213</v>
      </c>
      <c r="J116" s="51">
        <v>2.638000000000007</v>
      </c>
      <c r="K116" s="51">
        <f t="shared" si="10"/>
        <v>0.36289710751309578</v>
      </c>
      <c r="L116" s="51">
        <v>0</v>
      </c>
      <c r="M116" s="49">
        <v>137</v>
      </c>
      <c r="N116" s="51">
        <v>1.1399999999999899</v>
      </c>
      <c r="O116" s="49">
        <v>105.4</v>
      </c>
      <c r="P116" s="49">
        <v>4.8999999999999897</v>
      </c>
      <c r="Q116" s="43">
        <v>2.5</v>
      </c>
      <c r="R116" s="49">
        <v>0</v>
      </c>
    </row>
    <row r="117" spans="1:18" ht="16.5" customHeight="1" x14ac:dyDescent="0.3">
      <c r="A117" s="47" t="b">
        <v>1</v>
      </c>
      <c r="B117" s="48" t="s">
        <v>336</v>
      </c>
      <c r="C117" s="47">
        <v>152</v>
      </c>
      <c r="D117" s="53">
        <f t="shared" si="12"/>
        <v>42368.920647432402</v>
      </c>
      <c r="E117" s="49">
        <v>244</v>
      </c>
      <c r="F117" s="49">
        <v>0</v>
      </c>
      <c r="G117" s="51">
        <f t="shared" si="11"/>
        <v>1152.9883061001947</v>
      </c>
      <c r="H117" s="49">
        <v>1</v>
      </c>
      <c r="I117" s="51">
        <f t="shared" si="9"/>
        <v>20.911575573711822</v>
      </c>
      <c r="J117" s="51">
        <v>2.638000000000007</v>
      </c>
      <c r="K117" s="51">
        <f t="shared" si="10"/>
        <v>0.3691004706689246</v>
      </c>
      <c r="L117" s="51">
        <v>0</v>
      </c>
      <c r="M117" s="49">
        <v>137</v>
      </c>
      <c r="N117" s="51">
        <v>1.1399999999999899</v>
      </c>
      <c r="O117" s="49">
        <v>105.4</v>
      </c>
      <c r="P117" s="49">
        <v>4.8999999999999897</v>
      </c>
      <c r="Q117" s="43">
        <v>2.5</v>
      </c>
      <c r="R117" s="49">
        <v>0</v>
      </c>
    </row>
    <row r="118" spans="1:18" ht="16.5" customHeight="1" x14ac:dyDescent="0.3">
      <c r="A118" s="47" t="b">
        <v>1</v>
      </c>
      <c r="B118" s="48" t="s">
        <v>337</v>
      </c>
      <c r="C118" s="47">
        <v>153</v>
      </c>
      <c r="D118" s="53">
        <f t="shared" si="12"/>
        <v>43639.988266855376</v>
      </c>
      <c r="E118" s="49">
        <v>244</v>
      </c>
      <c r="F118" s="49">
        <v>0</v>
      </c>
      <c r="G118" s="51">
        <f t="shared" si="11"/>
        <v>1199.1078383442025</v>
      </c>
      <c r="H118" s="49">
        <v>1</v>
      </c>
      <c r="I118" s="51">
        <f t="shared" si="9"/>
        <v>21.071193630065963</v>
      </c>
      <c r="J118" s="51">
        <v>2.638000000000007</v>
      </c>
      <c r="K118" s="51">
        <f t="shared" si="10"/>
        <v>0.37540987411453919</v>
      </c>
      <c r="L118" s="51">
        <v>0</v>
      </c>
      <c r="M118" s="49">
        <v>137</v>
      </c>
      <c r="N118" s="51">
        <v>1.1399999999999899</v>
      </c>
      <c r="O118" s="49">
        <v>105.4</v>
      </c>
      <c r="P118" s="49">
        <v>4.8999999999999897</v>
      </c>
      <c r="Q118" s="43">
        <v>2.5</v>
      </c>
      <c r="R118" s="49">
        <v>0</v>
      </c>
    </row>
    <row r="119" spans="1:18" ht="16.5" customHeight="1" x14ac:dyDescent="0.3">
      <c r="A119" s="47" t="b">
        <v>1</v>
      </c>
      <c r="B119" s="48" t="s">
        <v>338</v>
      </c>
      <c r="C119" s="47">
        <v>154</v>
      </c>
      <c r="D119" s="53">
        <f t="shared" si="12"/>
        <v>44949.187914861039</v>
      </c>
      <c r="E119" s="49">
        <v>244</v>
      </c>
      <c r="F119" s="49">
        <v>0</v>
      </c>
      <c r="G119" s="51">
        <f t="shared" si="11"/>
        <v>1247.0721518779706</v>
      </c>
      <c r="H119" s="49">
        <v>1</v>
      </c>
      <c r="I119" s="51">
        <f t="shared" si="9"/>
        <v>21.232030051044255</v>
      </c>
      <c r="J119" s="51">
        <v>2.638000000000007</v>
      </c>
      <c r="K119" s="51">
        <f t="shared" si="10"/>
        <v>0.3818271305026531</v>
      </c>
      <c r="L119" s="51">
        <v>0</v>
      </c>
      <c r="M119" s="49">
        <v>137</v>
      </c>
      <c r="N119" s="51">
        <v>1.1399999999999899</v>
      </c>
      <c r="O119" s="49">
        <v>105.4</v>
      </c>
      <c r="P119" s="49">
        <v>4.8999999999999897</v>
      </c>
      <c r="Q119" s="43">
        <v>2.5</v>
      </c>
      <c r="R119" s="49">
        <v>0</v>
      </c>
    </row>
    <row r="120" spans="1:18" ht="16.5" customHeight="1" x14ac:dyDescent="0.3">
      <c r="A120" s="47" t="b">
        <v>1</v>
      </c>
      <c r="B120" s="48" t="s">
        <v>339</v>
      </c>
      <c r="C120" s="47">
        <v>155</v>
      </c>
      <c r="D120" s="53">
        <f t="shared" si="12"/>
        <v>46297.663552306869</v>
      </c>
      <c r="E120" s="49">
        <v>244</v>
      </c>
      <c r="F120" s="49">
        <v>0</v>
      </c>
      <c r="G120" s="51">
        <f t="shared" si="11"/>
        <v>1296.9550379530895</v>
      </c>
      <c r="H120" s="49">
        <v>1</v>
      </c>
      <c r="I120" s="51">
        <f t="shared" si="9"/>
        <v>21.394094136423877</v>
      </c>
      <c r="J120" s="51">
        <v>2.638000000000007</v>
      </c>
      <c r="K120" s="51">
        <f t="shared" si="10"/>
        <v>0.38835408347146544</v>
      </c>
      <c r="L120" s="51">
        <v>0</v>
      </c>
      <c r="M120" s="49">
        <v>137</v>
      </c>
      <c r="N120" s="51">
        <v>1.1399999999999899</v>
      </c>
      <c r="O120" s="49">
        <v>105.4</v>
      </c>
      <c r="P120" s="49">
        <v>4.8999999999999897</v>
      </c>
      <c r="Q120" s="43">
        <v>2.5</v>
      </c>
      <c r="R120" s="49">
        <v>0</v>
      </c>
    </row>
    <row r="121" spans="1:18" ht="16.5" customHeight="1" x14ac:dyDescent="0.3">
      <c r="A121" s="47" t="b">
        <v>1</v>
      </c>
      <c r="B121" s="48" t="s">
        <v>340</v>
      </c>
      <c r="C121" s="47">
        <v>156</v>
      </c>
      <c r="D121" s="53">
        <f t="shared" si="12"/>
        <v>47686.593458876072</v>
      </c>
      <c r="E121" s="49">
        <v>244</v>
      </c>
      <c r="F121" s="49">
        <v>0</v>
      </c>
      <c r="G121" s="51">
        <f t="shared" si="11"/>
        <v>1348.8332394712131</v>
      </c>
      <c r="H121" s="49">
        <v>1</v>
      </c>
      <c r="I121" s="51">
        <f t="shared" si="9"/>
        <v>21.557395256967201</v>
      </c>
      <c r="J121" s="51">
        <v>2.638000000000007</v>
      </c>
      <c r="K121" s="51">
        <f t="shared" si="10"/>
        <v>0.39499260817432663</v>
      </c>
      <c r="L121" s="51">
        <v>0</v>
      </c>
      <c r="M121" s="49">
        <v>137</v>
      </c>
      <c r="N121" s="51">
        <v>1.1399999999999899</v>
      </c>
      <c r="O121" s="49">
        <v>105.4</v>
      </c>
      <c r="P121" s="49">
        <v>4.8999999999999897</v>
      </c>
      <c r="Q121" s="43">
        <v>2.5</v>
      </c>
      <c r="R121" s="49">
        <v>0</v>
      </c>
    </row>
    <row r="122" spans="1:18" ht="16.5" customHeight="1" x14ac:dyDescent="0.3">
      <c r="A122" s="47" t="b">
        <v>1</v>
      </c>
      <c r="B122" s="48" t="s">
        <v>341</v>
      </c>
      <c r="C122" s="47">
        <v>157</v>
      </c>
      <c r="D122" s="53">
        <f t="shared" si="12"/>
        <v>49117.191262642351</v>
      </c>
      <c r="E122" s="49">
        <v>244</v>
      </c>
      <c r="F122" s="49">
        <v>0</v>
      </c>
      <c r="G122" s="51">
        <f t="shared" si="11"/>
        <v>1402.7865690500616</v>
      </c>
      <c r="H122" s="49">
        <v>1</v>
      </c>
      <c r="I122" s="51">
        <f t="shared" si="9"/>
        <v>21.721942854963633</v>
      </c>
      <c r="J122" s="51">
        <v>2.638000000000007</v>
      </c>
      <c r="K122" s="51">
        <f t="shared" si="10"/>
        <v>0.40174461181845855</v>
      </c>
      <c r="L122" s="51">
        <v>0</v>
      </c>
      <c r="M122" s="49">
        <v>137</v>
      </c>
      <c r="N122" s="51">
        <v>1.1399999999999899</v>
      </c>
      <c r="O122" s="49">
        <v>105.4</v>
      </c>
      <c r="P122" s="49">
        <v>4.8999999999999897</v>
      </c>
      <c r="Q122" s="43">
        <v>2.5</v>
      </c>
      <c r="R122" s="49">
        <v>0</v>
      </c>
    </row>
    <row r="123" spans="1:18" ht="16.5" customHeight="1" x14ac:dyDescent="0.3">
      <c r="A123" s="47" t="b">
        <v>1</v>
      </c>
      <c r="B123" s="48" t="s">
        <v>342</v>
      </c>
      <c r="C123" s="47">
        <v>158</v>
      </c>
      <c r="D123" s="53">
        <f t="shared" si="12"/>
        <v>50590.707000521623</v>
      </c>
      <c r="E123" s="49">
        <v>244</v>
      </c>
      <c r="F123" s="49">
        <v>0</v>
      </c>
      <c r="G123" s="51">
        <f t="shared" si="11"/>
        <v>1458.8980318120641</v>
      </c>
      <c r="H123" s="49">
        <v>1</v>
      </c>
      <c r="I123" s="51">
        <f t="shared" si="9"/>
        <v>21.887746444775569</v>
      </c>
      <c r="J123" s="51">
        <v>2.638000000000007</v>
      </c>
      <c r="K123" s="51">
        <f t="shared" si="10"/>
        <v>0.40861203421288328</v>
      </c>
      <c r="L123" s="51">
        <v>0</v>
      </c>
      <c r="M123" s="49">
        <v>137</v>
      </c>
      <c r="N123" s="51">
        <v>1.1399999999999899</v>
      </c>
      <c r="O123" s="49">
        <v>105.4</v>
      </c>
      <c r="P123" s="49">
        <v>4.8999999999999897</v>
      </c>
      <c r="Q123" s="43">
        <v>2.5</v>
      </c>
      <c r="R123" s="49">
        <v>0</v>
      </c>
    </row>
    <row r="124" spans="1:18" ht="16.5" customHeight="1" x14ac:dyDescent="0.3">
      <c r="A124" s="47" t="b">
        <v>1</v>
      </c>
      <c r="B124" s="48" t="s">
        <v>343</v>
      </c>
      <c r="C124" s="47">
        <v>159</v>
      </c>
      <c r="D124" s="53">
        <f t="shared" si="12"/>
        <v>52108.428210537269</v>
      </c>
      <c r="E124" s="49">
        <v>244</v>
      </c>
      <c r="F124" s="49">
        <v>0</v>
      </c>
      <c r="G124" s="51">
        <f t="shared" si="11"/>
        <v>1517.2539530845468</v>
      </c>
      <c r="H124" s="49">
        <v>1</v>
      </c>
      <c r="I124" s="51">
        <f t="shared" si="9"/>
        <v>22.054815613388541</v>
      </c>
      <c r="J124" s="51">
        <v>2.638000000000007</v>
      </c>
      <c r="K124" s="51">
        <f t="shared" si="10"/>
        <v>0.4155968483257183</v>
      </c>
      <c r="L124" s="51">
        <v>0</v>
      </c>
      <c r="M124" s="49">
        <v>137</v>
      </c>
      <c r="N124" s="51">
        <v>1.1399999999999899</v>
      </c>
      <c r="O124" s="49">
        <v>105.4</v>
      </c>
      <c r="P124" s="49">
        <v>4.8999999999999897</v>
      </c>
      <c r="Q124" s="43">
        <v>2.5</v>
      </c>
      <c r="R124" s="49">
        <v>0</v>
      </c>
    </row>
    <row r="125" spans="1:18" ht="16.5" customHeight="1" x14ac:dyDescent="0.3">
      <c r="A125" s="47" t="b">
        <v>1</v>
      </c>
      <c r="B125" s="48" t="s">
        <v>344</v>
      </c>
      <c r="C125" s="47">
        <v>160</v>
      </c>
      <c r="D125" s="53">
        <f t="shared" si="12"/>
        <v>53671.681056853384</v>
      </c>
      <c r="E125" s="49">
        <v>244</v>
      </c>
      <c r="F125" s="49">
        <v>0</v>
      </c>
      <c r="G125" s="51">
        <f t="shared" si="11"/>
        <v>1577.9441112079287</v>
      </c>
      <c r="H125" s="49">
        <v>1</v>
      </c>
      <c r="I125" s="51">
        <f t="shared" si="9"/>
        <v>22.223160020965537</v>
      </c>
      <c r="J125" s="51">
        <v>2.638000000000007</v>
      </c>
      <c r="K125" s="51">
        <f t="shared" si="10"/>
        <v>0.42270106085099812</v>
      </c>
      <c r="L125" s="51">
        <v>0</v>
      </c>
      <c r="M125" s="49">
        <v>137</v>
      </c>
      <c r="N125" s="51">
        <v>1.1399999999999899</v>
      </c>
      <c r="O125" s="49">
        <v>105.4</v>
      </c>
      <c r="P125" s="49">
        <v>4.8999999999999897</v>
      </c>
      <c r="Q125" s="43">
        <v>2.5</v>
      </c>
      <c r="R125" s="49">
        <v>0</v>
      </c>
    </row>
    <row r="126" spans="1:18" ht="16.5" customHeight="1" x14ac:dyDescent="0.3">
      <c r="A126" s="47" t="b">
        <v>1</v>
      </c>
      <c r="B126" s="48" t="s">
        <v>345</v>
      </c>
      <c r="C126" s="47">
        <v>161</v>
      </c>
      <c r="D126" s="53">
        <f t="shared" si="12"/>
        <v>55281.831488558986</v>
      </c>
      <c r="E126" s="49">
        <v>244</v>
      </c>
      <c r="F126" s="49">
        <v>0</v>
      </c>
      <c r="G126" s="51">
        <f t="shared" si="11"/>
        <v>1641.061875656246</v>
      </c>
      <c r="H126" s="49">
        <v>1</v>
      </c>
      <c r="I126" s="51">
        <f t="shared" si="9"/>
        <v>22.392789401405565</v>
      </c>
      <c r="J126" s="51">
        <v>2.638000000000007</v>
      </c>
      <c r="K126" s="51">
        <f t="shared" si="10"/>
        <v>0.42992671278518507</v>
      </c>
      <c r="L126" s="51">
        <v>0</v>
      </c>
      <c r="M126" s="49">
        <v>137</v>
      </c>
      <c r="N126" s="51">
        <v>1.1399999999999899</v>
      </c>
      <c r="O126" s="49">
        <v>105.4</v>
      </c>
      <c r="P126" s="49">
        <v>4.8999999999999897</v>
      </c>
      <c r="Q126" s="43">
        <v>2.5</v>
      </c>
      <c r="R126" s="49">
        <v>0</v>
      </c>
    </row>
    <row r="127" spans="1:18" ht="16.5" customHeight="1" x14ac:dyDescent="0.3">
      <c r="A127" s="47" t="b">
        <v>1</v>
      </c>
      <c r="B127" s="48" t="s">
        <v>346</v>
      </c>
      <c r="C127" s="47">
        <v>162</v>
      </c>
      <c r="D127" s="53">
        <f t="shared" si="12"/>
        <v>56940.286433215755</v>
      </c>
      <c r="E127" s="49">
        <v>244</v>
      </c>
      <c r="F127" s="49">
        <v>0</v>
      </c>
      <c r="G127" s="51">
        <f t="shared" si="11"/>
        <v>1706.7043506824959</v>
      </c>
      <c r="H127" s="49">
        <v>1</v>
      </c>
      <c r="I127" s="51">
        <f t="shared" si="9"/>
        <v>22.563713562906493</v>
      </c>
      <c r="J127" s="51">
        <v>2.638000000000007</v>
      </c>
      <c r="K127" s="51">
        <f t="shared" si="10"/>
        <v>0.43727588001353501</v>
      </c>
      <c r="L127" s="51">
        <v>0</v>
      </c>
      <c r="M127" s="49">
        <v>137</v>
      </c>
      <c r="N127" s="51">
        <v>1.1399999999999899</v>
      </c>
      <c r="O127" s="49">
        <v>105.4</v>
      </c>
      <c r="P127" s="49">
        <v>4.8999999999999897</v>
      </c>
      <c r="Q127" s="43">
        <v>2.5</v>
      </c>
      <c r="R127" s="49">
        <v>0</v>
      </c>
    </row>
    <row r="128" spans="1:18" ht="16.5" customHeight="1" x14ac:dyDescent="0.3">
      <c r="A128" s="47" t="b">
        <v>1</v>
      </c>
      <c r="B128" s="48" t="s">
        <v>347</v>
      </c>
      <c r="C128" s="47">
        <v>163</v>
      </c>
      <c r="D128" s="53">
        <f t="shared" si="12"/>
        <v>58648.495026212229</v>
      </c>
      <c r="E128" s="49">
        <v>244</v>
      </c>
      <c r="F128" s="49">
        <v>0</v>
      </c>
      <c r="G128" s="51">
        <f t="shared" si="11"/>
        <v>1774.9725247097958</v>
      </c>
      <c r="H128" s="49">
        <v>1</v>
      </c>
      <c r="I128" s="51">
        <f t="shared" si="9"/>
        <v>22.735942388532159</v>
      </c>
      <c r="J128" s="51">
        <v>2.638000000000007</v>
      </c>
      <c r="K128" s="51">
        <f t="shared" si="10"/>
        <v>0.44475067390648637</v>
      </c>
      <c r="L128" s="51">
        <v>0</v>
      </c>
      <c r="M128" s="49">
        <v>137</v>
      </c>
      <c r="N128" s="51">
        <v>1.1399999999999899</v>
      </c>
      <c r="O128" s="49">
        <v>105.4</v>
      </c>
      <c r="P128" s="49">
        <v>4.8999999999999897</v>
      </c>
      <c r="Q128" s="43">
        <v>2.5</v>
      </c>
      <c r="R128" s="49">
        <v>0</v>
      </c>
    </row>
    <row r="129" spans="1:18" ht="16.5" customHeight="1" x14ac:dyDescent="0.3">
      <c r="A129" s="47" t="b">
        <v>1</v>
      </c>
      <c r="B129" s="48" t="s">
        <v>348</v>
      </c>
      <c r="C129" s="47">
        <v>164</v>
      </c>
      <c r="D129" s="53">
        <f t="shared" si="12"/>
        <v>60407.949876998595</v>
      </c>
      <c r="E129" s="49">
        <v>244</v>
      </c>
      <c r="F129" s="49">
        <v>0</v>
      </c>
      <c r="G129" s="51">
        <f t="shared" si="11"/>
        <v>1845.9714256981877</v>
      </c>
      <c r="H129" s="49">
        <v>1</v>
      </c>
      <c r="I129" s="51">
        <f t="shared" si="9"/>
        <v>22.909485836783826</v>
      </c>
      <c r="J129" s="51">
        <v>2.638000000000007</v>
      </c>
      <c r="K129" s="51">
        <f t="shared" si="10"/>
        <v>0.45235324192624382</v>
      </c>
      <c r="L129" s="51">
        <v>0</v>
      </c>
      <c r="M129" s="49">
        <v>137</v>
      </c>
      <c r="N129" s="51">
        <v>1.1399999999999899</v>
      </c>
      <c r="O129" s="49">
        <v>105.4</v>
      </c>
      <c r="P129" s="49">
        <v>4.8999999999999897</v>
      </c>
      <c r="Q129" s="43">
        <v>2.5</v>
      </c>
      <c r="R129" s="49">
        <v>0</v>
      </c>
    </row>
    <row r="130" spans="1:18" ht="16.5" customHeight="1" x14ac:dyDescent="0.3">
      <c r="A130" s="47" t="b">
        <v>1</v>
      </c>
      <c r="B130" s="48" t="s">
        <v>349</v>
      </c>
      <c r="C130" s="47">
        <v>165</v>
      </c>
      <c r="D130" s="53">
        <f t="shared" si="12"/>
        <v>62220.188373308556</v>
      </c>
      <c r="E130" s="49">
        <v>244</v>
      </c>
      <c r="F130" s="49">
        <v>0</v>
      </c>
      <c r="G130" s="51">
        <f t="shared" si="11"/>
        <v>1919.8102827261152</v>
      </c>
      <c r="H130" s="49">
        <v>1</v>
      </c>
      <c r="I130" s="51">
        <f t="shared" si="9"/>
        <v>23.084353942175998</v>
      </c>
      <c r="J130" s="51">
        <v>2.638000000000007</v>
      </c>
      <c r="K130" s="51">
        <f t="shared" si="10"/>
        <v>0.46008576824373099</v>
      </c>
      <c r="L130" s="51">
        <v>0</v>
      </c>
      <c r="M130" s="49">
        <v>137</v>
      </c>
      <c r="N130" s="51">
        <v>1.1399999999999899</v>
      </c>
      <c r="O130" s="49">
        <v>105.4</v>
      </c>
      <c r="P130" s="49">
        <v>4.8999999999999897</v>
      </c>
      <c r="Q130" s="43">
        <v>2.5</v>
      </c>
      <c r="R130" s="49">
        <v>0</v>
      </c>
    </row>
    <row r="131" spans="1:18" ht="16.5" customHeight="1" x14ac:dyDescent="0.3">
      <c r="A131" s="47" t="b">
        <v>1</v>
      </c>
      <c r="B131" s="48" t="s">
        <v>350</v>
      </c>
      <c r="C131" s="47">
        <v>166</v>
      </c>
      <c r="D131" s="53">
        <f t="shared" si="12"/>
        <v>64086.794024507813</v>
      </c>
      <c r="E131" s="49">
        <v>244</v>
      </c>
      <c r="F131" s="49">
        <v>0</v>
      </c>
      <c r="G131" s="51">
        <f t="shared" ref="G131:G162" si="13">G130*H$1</f>
        <v>1996.6026940351599</v>
      </c>
      <c r="H131" s="49">
        <v>1</v>
      </c>
      <c r="I131" s="51">
        <f t="shared" si="9"/>
        <v>23.260556815816628</v>
      </c>
      <c r="J131" s="51">
        <v>2.638000000000007</v>
      </c>
      <c r="K131" s="51">
        <f t="shared" si="10"/>
        <v>0.46795047436608928</v>
      </c>
      <c r="L131" s="51">
        <v>0</v>
      </c>
      <c r="M131" s="49">
        <v>137</v>
      </c>
      <c r="N131" s="51">
        <v>1.1399999999999899</v>
      </c>
      <c r="O131" s="49">
        <v>105.4</v>
      </c>
      <c r="P131" s="49">
        <v>4.8999999999999897</v>
      </c>
      <c r="Q131" s="43">
        <v>2.5</v>
      </c>
      <c r="R131" s="49">
        <v>0</v>
      </c>
    </row>
  </sheetData>
  <phoneticPr fontId="29" type="noConversion"/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E34" sqref="E34"/>
    </sheetView>
  </sheetViews>
  <sheetFormatPr defaultColWidth="9" defaultRowHeight="16.5" customHeight="1" x14ac:dyDescent="0.3"/>
  <cols>
    <col min="1" max="1" width="12.75" bestFit="1" customWidth="1"/>
    <col min="2" max="2" width="13.375" bestFit="1" customWidth="1"/>
    <col min="3" max="3" width="15.5" style="1" bestFit="1" customWidth="1"/>
    <col min="4" max="4" width="13.375" style="1" bestFit="1" customWidth="1"/>
    <col min="5" max="5" width="25.125" style="1" bestFit="1" customWidth="1"/>
    <col min="6" max="6" width="20.375" style="1" customWidth="1"/>
    <col min="7" max="7" width="15.5" style="1" customWidth="1"/>
    <col min="8" max="8" width="16.5" style="1" customWidth="1"/>
    <col min="9" max="9" width="16.625" style="1" customWidth="1"/>
    <col min="10" max="10" width="17.75" style="1" customWidth="1"/>
    <col min="11" max="11" width="12.75" style="1" customWidth="1"/>
  </cols>
  <sheetData>
    <row r="1" spans="1:11" ht="16.5" customHeight="1" x14ac:dyDescent="0.3">
      <c r="A1" s="54" t="s">
        <v>351</v>
      </c>
      <c r="B1" s="3" t="s">
        <v>351</v>
      </c>
      <c r="E1" s="55"/>
      <c r="F1" s="55"/>
      <c r="G1" s="55"/>
      <c r="H1" s="55"/>
      <c r="I1" s="55"/>
      <c r="J1" s="55"/>
      <c r="K1" s="55"/>
    </row>
    <row r="2" spans="1:11" ht="16.5" customHeight="1" x14ac:dyDescent="0.3">
      <c r="A2" s="56" t="s">
        <v>6</v>
      </c>
      <c r="B2" s="56" t="s">
        <v>6</v>
      </c>
      <c r="C2" s="56" t="s">
        <v>6</v>
      </c>
      <c r="D2" s="56" t="s">
        <v>6</v>
      </c>
      <c r="E2" s="56" t="s">
        <v>6</v>
      </c>
      <c r="F2" s="56" t="s">
        <v>6</v>
      </c>
      <c r="G2" s="56" t="s">
        <v>6</v>
      </c>
      <c r="H2" s="56" t="s">
        <v>6</v>
      </c>
      <c r="I2" s="56" t="s">
        <v>6</v>
      </c>
      <c r="J2" s="56" t="s">
        <v>6</v>
      </c>
      <c r="K2" s="56" t="s">
        <v>6</v>
      </c>
    </row>
    <row r="3" spans="1:11" ht="16.5" customHeight="1" x14ac:dyDescent="0.3">
      <c r="A3" s="57" t="s">
        <v>22</v>
      </c>
      <c r="B3" s="57" t="s">
        <v>22</v>
      </c>
      <c r="C3" s="34" t="s">
        <v>23</v>
      </c>
      <c r="D3" s="34" t="s">
        <v>23</v>
      </c>
      <c r="E3" s="34" t="s">
        <v>23</v>
      </c>
      <c r="F3" s="34" t="s">
        <v>23</v>
      </c>
      <c r="G3" s="34" t="s">
        <v>23</v>
      </c>
      <c r="H3" s="34" t="s">
        <v>23</v>
      </c>
      <c r="I3" s="34" t="s">
        <v>23</v>
      </c>
      <c r="J3" s="34" t="s">
        <v>23</v>
      </c>
      <c r="K3" s="34" t="s">
        <v>23</v>
      </c>
    </row>
    <row r="4" spans="1:11" ht="40.5" customHeight="1" x14ac:dyDescent="0.3">
      <c r="A4" s="58" t="s">
        <v>25</v>
      </c>
      <c r="B4" s="58" t="s">
        <v>26</v>
      </c>
      <c r="C4" s="58" t="s">
        <v>27</v>
      </c>
      <c r="D4" s="58" t="s">
        <v>27</v>
      </c>
      <c r="E4" s="59" t="s">
        <v>352</v>
      </c>
      <c r="F4" s="58" t="s">
        <v>27</v>
      </c>
      <c r="G4" s="58" t="s">
        <v>27</v>
      </c>
      <c r="H4" s="58" t="s">
        <v>27</v>
      </c>
      <c r="I4" s="58" t="s">
        <v>29</v>
      </c>
      <c r="J4" s="58" t="s">
        <v>29</v>
      </c>
      <c r="K4" s="58" t="s">
        <v>27</v>
      </c>
    </row>
    <row r="5" spans="1:11" ht="16.5" customHeight="1" x14ac:dyDescent="0.3">
      <c r="A5" s="60" t="s">
        <v>30</v>
      </c>
      <c r="B5" s="60" t="s">
        <v>31</v>
      </c>
      <c r="C5" s="60" t="s">
        <v>32</v>
      </c>
      <c r="D5" s="60" t="s">
        <v>353</v>
      </c>
      <c r="E5" s="60" t="s">
        <v>354</v>
      </c>
      <c r="F5" s="60" t="s">
        <v>355</v>
      </c>
      <c r="G5" s="60" t="s">
        <v>356</v>
      </c>
      <c r="H5" s="60" t="s">
        <v>357</v>
      </c>
      <c r="I5" s="60" t="s">
        <v>358</v>
      </c>
      <c r="J5" s="60" t="s">
        <v>359</v>
      </c>
      <c r="K5" s="60" t="s">
        <v>360</v>
      </c>
    </row>
    <row r="6" spans="1:11" ht="16.5" customHeight="1" x14ac:dyDescent="0.3">
      <c r="A6" s="38" t="b">
        <v>1</v>
      </c>
      <c r="B6" s="38">
        <v>1</v>
      </c>
      <c r="C6" s="38">
        <v>1</v>
      </c>
      <c r="D6" s="38">
        <v>100201001</v>
      </c>
      <c r="E6" s="37" t="s">
        <v>361</v>
      </c>
      <c r="F6" s="38">
        <v>1</v>
      </c>
      <c r="G6" s="38">
        <v>1</v>
      </c>
      <c r="H6" s="38">
        <v>2</v>
      </c>
      <c r="I6" s="38">
        <v>0</v>
      </c>
      <c r="J6" s="38">
        <v>3</v>
      </c>
      <c r="K6" s="38">
        <v>2</v>
      </c>
    </row>
    <row r="7" spans="1:11" ht="16.5" customHeight="1" x14ac:dyDescent="0.3">
      <c r="A7" s="38" t="b">
        <v>1</v>
      </c>
      <c r="B7" s="38">
        <v>2</v>
      </c>
      <c r="C7" s="38">
        <v>2</v>
      </c>
      <c r="D7" s="38">
        <v>100201001</v>
      </c>
      <c r="E7" s="37" t="s">
        <v>361</v>
      </c>
      <c r="F7" s="38">
        <v>1</v>
      </c>
      <c r="G7" s="38">
        <v>0</v>
      </c>
      <c r="H7" s="38">
        <v>0</v>
      </c>
      <c r="I7" s="38">
        <v>1</v>
      </c>
      <c r="J7" s="38">
        <v>1</v>
      </c>
      <c r="K7" s="38">
        <v>2</v>
      </c>
    </row>
    <row r="8" spans="1:11" ht="16.5" customHeight="1" x14ac:dyDescent="0.3">
      <c r="A8" s="38" t="b">
        <v>1</v>
      </c>
      <c r="B8" s="38">
        <v>3</v>
      </c>
      <c r="C8" s="38">
        <v>3</v>
      </c>
      <c r="D8" s="38">
        <v>100201001</v>
      </c>
      <c r="E8" s="37" t="s">
        <v>361</v>
      </c>
      <c r="F8" s="38">
        <v>2</v>
      </c>
      <c r="G8" s="38">
        <v>1</v>
      </c>
      <c r="H8" s="38">
        <v>0</v>
      </c>
      <c r="I8" s="38">
        <v>0</v>
      </c>
      <c r="J8" s="38">
        <v>3</v>
      </c>
      <c r="K8" s="38">
        <v>2</v>
      </c>
    </row>
    <row r="9" spans="1:11" ht="16.5" customHeight="1" x14ac:dyDescent="0.3">
      <c r="A9" s="38" t="b">
        <v>1</v>
      </c>
      <c r="B9" s="38">
        <v>4</v>
      </c>
      <c r="C9" s="38">
        <v>4</v>
      </c>
      <c r="D9" s="38">
        <v>100201001</v>
      </c>
      <c r="E9" s="37" t="s">
        <v>361</v>
      </c>
      <c r="F9" s="38">
        <v>2</v>
      </c>
      <c r="G9" s="38">
        <v>0</v>
      </c>
      <c r="H9" s="38">
        <v>2</v>
      </c>
      <c r="I9" s="38">
        <v>0</v>
      </c>
      <c r="J9" s="38">
        <v>3</v>
      </c>
      <c r="K9" s="38">
        <v>2</v>
      </c>
    </row>
    <row r="10" spans="1:11" ht="16.5" customHeight="1" x14ac:dyDescent="0.3">
      <c r="A10" s="38" t="b">
        <v>1</v>
      </c>
      <c r="B10" s="61">
        <v>5</v>
      </c>
      <c r="C10" s="61">
        <v>5</v>
      </c>
      <c r="D10" s="61">
        <v>100201001</v>
      </c>
      <c r="E10" s="37" t="s">
        <v>361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1</v>
      </c>
    </row>
    <row r="11" spans="1:11" ht="16.5" customHeight="1" x14ac:dyDescent="0.3">
      <c r="A11" s="38" t="b">
        <v>1</v>
      </c>
      <c r="B11" s="38">
        <v>10</v>
      </c>
      <c r="C11" s="38">
        <v>10</v>
      </c>
      <c r="D11" s="38">
        <v>101000001</v>
      </c>
      <c r="E11" s="62" t="s">
        <v>361</v>
      </c>
      <c r="F11" s="38">
        <v>0</v>
      </c>
      <c r="G11" s="38">
        <v>0</v>
      </c>
      <c r="H11" s="38">
        <v>0</v>
      </c>
      <c r="I11" s="38">
        <v>0</v>
      </c>
      <c r="J11" s="38">
        <v>3</v>
      </c>
      <c r="K11" s="38">
        <v>1</v>
      </c>
    </row>
    <row r="12" spans="1:11" ht="16.5" customHeight="1" x14ac:dyDescent="0.3">
      <c r="A12" s="38" t="b">
        <v>1</v>
      </c>
      <c r="B12" s="38">
        <v>11</v>
      </c>
      <c r="C12" s="38">
        <v>11</v>
      </c>
      <c r="D12" s="21">
        <v>100203001</v>
      </c>
      <c r="E12" s="62" t="s">
        <v>361</v>
      </c>
      <c r="F12" s="38">
        <v>0</v>
      </c>
      <c r="G12" s="38">
        <v>0</v>
      </c>
      <c r="H12" s="38">
        <v>0</v>
      </c>
      <c r="I12" s="38">
        <v>2</v>
      </c>
      <c r="J12" s="38">
        <v>3</v>
      </c>
      <c r="K12" s="38">
        <v>2</v>
      </c>
    </row>
  </sheetData>
  <phoneticPr fontId="2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Monster</vt:lpstr>
      <vt:lpstr>MonsterStandardStatus</vt:lpstr>
      <vt:lpstr>MonsterSpawn</vt:lpstr>
      <vt:lpstr>Monster!_FilterDatabase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Joongwon</cp:lastModifiedBy>
  <dcterms:created xsi:type="dcterms:W3CDTF">2013-11-11T11:04:50Z</dcterms:created>
  <dcterms:modified xsi:type="dcterms:W3CDTF">2016-06-07T01:51:10Z</dcterms:modified>
</cp:coreProperties>
</file>