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onFactory\WorkStation\1)GameDesignDocument\b)System\b3)전투 시스템[전투 룰 및 관계수식]\"/>
    </mc:Choice>
  </mc:AlternateContent>
  <bookViews>
    <workbookView xWindow="0" yWindow="0" windowWidth="26895" windowHeight="118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D22" i="1"/>
  <c r="E22" i="1" s="1"/>
  <c r="Q51" i="1" s="1"/>
  <c r="D21" i="1"/>
  <c r="E21" i="1" s="1"/>
  <c r="D20" i="1"/>
  <c r="D8" i="1"/>
  <c r="D9" i="1"/>
  <c r="D10" i="1"/>
  <c r="D11" i="1"/>
  <c r="I11" i="1"/>
  <c r="I10" i="1"/>
  <c r="I9" i="1"/>
  <c r="I8" i="1"/>
  <c r="I7" i="1"/>
  <c r="I6" i="1"/>
  <c r="I5" i="1"/>
  <c r="D7" i="1"/>
  <c r="D6" i="1"/>
  <c r="D5" i="1"/>
  <c r="H21" i="1" l="1"/>
  <c r="H22" i="1"/>
  <c r="E20" i="1"/>
  <c r="M49" i="1" s="1"/>
  <c r="H23" i="1"/>
  <c r="O9" i="1"/>
  <c r="Q35" i="1"/>
  <c r="Q6" i="1"/>
  <c r="Q19" i="1"/>
  <c r="Q52" i="1"/>
  <c r="Q36" i="1"/>
  <c r="Q20" i="1"/>
  <c r="Q47" i="1"/>
  <c r="Q31" i="1"/>
  <c r="Q15" i="1"/>
  <c r="Q40" i="1"/>
  <c r="Q24" i="1"/>
  <c r="Q8" i="1"/>
  <c r="O42" i="1"/>
  <c r="O14" i="1"/>
  <c r="O50" i="1"/>
  <c r="Q44" i="1"/>
  <c r="Q39" i="1"/>
  <c r="O34" i="1"/>
  <c r="Q28" i="1"/>
  <c r="Q23" i="1"/>
  <c r="O18" i="1"/>
  <c r="Q12" i="1"/>
  <c r="Q7" i="1"/>
  <c r="O26" i="1"/>
  <c r="O10" i="1"/>
  <c r="O46" i="1"/>
  <c r="O30" i="1"/>
  <c r="O54" i="1"/>
  <c r="Q48" i="1"/>
  <c r="Q43" i="1"/>
  <c r="O38" i="1"/>
  <c r="Q32" i="1"/>
  <c r="Q27" i="1"/>
  <c r="O22" i="1"/>
  <c r="Q16" i="1"/>
  <c r="Q11" i="1"/>
  <c r="O6" i="1"/>
  <c r="O5" i="1"/>
  <c r="O51" i="1"/>
  <c r="O39" i="1"/>
  <c r="O31" i="1"/>
  <c r="O23" i="1"/>
  <c r="O15" i="1"/>
  <c r="O7" i="1"/>
  <c r="Q5" i="1"/>
  <c r="Q53" i="1"/>
  <c r="O52" i="1"/>
  <c r="Q49" i="1"/>
  <c r="O48" i="1"/>
  <c r="Q45" i="1"/>
  <c r="O44" i="1"/>
  <c r="Q41" i="1"/>
  <c r="O40" i="1"/>
  <c r="Q37" i="1"/>
  <c r="O36" i="1"/>
  <c r="Q33" i="1"/>
  <c r="O32" i="1"/>
  <c r="Q29" i="1"/>
  <c r="O28" i="1"/>
  <c r="Q25" i="1"/>
  <c r="O24" i="1"/>
  <c r="Q21" i="1"/>
  <c r="O20" i="1"/>
  <c r="Q17" i="1"/>
  <c r="O16" i="1"/>
  <c r="Q13" i="1"/>
  <c r="O12" i="1"/>
  <c r="Q9" i="1"/>
  <c r="O8" i="1"/>
  <c r="O47" i="1"/>
  <c r="O43" i="1"/>
  <c r="O35" i="1"/>
  <c r="O27" i="1"/>
  <c r="O19" i="1"/>
  <c r="O11" i="1"/>
  <c r="Q54" i="1"/>
  <c r="O53" i="1"/>
  <c r="Q50" i="1"/>
  <c r="O49" i="1"/>
  <c r="Q46" i="1"/>
  <c r="O45" i="1"/>
  <c r="Q42" i="1"/>
  <c r="O41" i="1"/>
  <c r="Q38" i="1"/>
  <c r="O37" i="1"/>
  <c r="Q34" i="1"/>
  <c r="O33" i="1"/>
  <c r="Q30" i="1"/>
  <c r="O29" i="1"/>
  <c r="Q26" i="1"/>
  <c r="O25" i="1"/>
  <c r="Q22" i="1"/>
  <c r="O21" i="1"/>
  <c r="Q18" i="1"/>
  <c r="O17" i="1"/>
  <c r="Q14" i="1"/>
  <c r="O13" i="1"/>
  <c r="Q10" i="1"/>
  <c r="D14" i="1"/>
  <c r="R6" i="1" l="1"/>
  <c r="R10" i="1"/>
  <c r="R14" i="1"/>
  <c r="R18" i="1"/>
  <c r="R22" i="1"/>
  <c r="R26" i="1"/>
  <c r="R30" i="1"/>
  <c r="R34" i="1"/>
  <c r="R38" i="1"/>
  <c r="R42" i="1"/>
  <c r="R46" i="1"/>
  <c r="R50" i="1"/>
  <c r="R54" i="1"/>
  <c r="R17" i="1"/>
  <c r="R25" i="1"/>
  <c r="R33" i="1"/>
  <c r="R45" i="1"/>
  <c r="R7" i="1"/>
  <c r="R11" i="1"/>
  <c r="R15" i="1"/>
  <c r="R19" i="1"/>
  <c r="R23" i="1"/>
  <c r="R27" i="1"/>
  <c r="R31" i="1"/>
  <c r="R35" i="1"/>
  <c r="R39" i="1"/>
  <c r="R43" i="1"/>
  <c r="R47" i="1"/>
  <c r="R51" i="1"/>
  <c r="R5" i="1"/>
  <c r="R13" i="1"/>
  <c r="R21" i="1"/>
  <c r="R37" i="1"/>
  <c r="R49" i="1"/>
  <c r="R8" i="1"/>
  <c r="R12" i="1"/>
  <c r="R16" i="1"/>
  <c r="R20" i="1"/>
  <c r="R24" i="1"/>
  <c r="R28" i="1"/>
  <c r="R32" i="1"/>
  <c r="R36" i="1"/>
  <c r="R40" i="1"/>
  <c r="R44" i="1"/>
  <c r="R48" i="1"/>
  <c r="R52" i="1"/>
  <c r="R9" i="1"/>
  <c r="R29" i="1"/>
  <c r="R41" i="1"/>
  <c r="R53" i="1"/>
  <c r="P8" i="1"/>
  <c r="P12" i="1"/>
  <c r="P16" i="1"/>
  <c r="P20" i="1"/>
  <c r="P24" i="1"/>
  <c r="P28" i="1"/>
  <c r="P32" i="1"/>
  <c r="P36" i="1"/>
  <c r="P40" i="1"/>
  <c r="P44" i="1"/>
  <c r="P48" i="1"/>
  <c r="P52" i="1"/>
  <c r="P7" i="1"/>
  <c r="P19" i="1"/>
  <c r="P35" i="1"/>
  <c r="P47" i="1"/>
  <c r="P9" i="1"/>
  <c r="P13" i="1"/>
  <c r="P17" i="1"/>
  <c r="P21" i="1"/>
  <c r="P25" i="1"/>
  <c r="P29" i="1"/>
  <c r="P33" i="1"/>
  <c r="P37" i="1"/>
  <c r="P41" i="1"/>
  <c r="P45" i="1"/>
  <c r="P49" i="1"/>
  <c r="P53" i="1"/>
  <c r="P11" i="1"/>
  <c r="P23" i="1"/>
  <c r="P31" i="1"/>
  <c r="P43" i="1"/>
  <c r="P5" i="1"/>
  <c r="P6" i="1"/>
  <c r="P10" i="1"/>
  <c r="P14" i="1"/>
  <c r="P18" i="1"/>
  <c r="P22" i="1"/>
  <c r="P26" i="1"/>
  <c r="P30" i="1"/>
  <c r="P34" i="1"/>
  <c r="P38" i="1"/>
  <c r="P42" i="1"/>
  <c r="P46" i="1"/>
  <c r="P50" i="1"/>
  <c r="P54" i="1"/>
  <c r="P15" i="1"/>
  <c r="P27" i="1"/>
  <c r="P39" i="1"/>
  <c r="P51" i="1"/>
  <c r="N6" i="1"/>
  <c r="N10" i="1"/>
  <c r="N14" i="1"/>
  <c r="N18" i="1"/>
  <c r="N22" i="1"/>
  <c r="N26" i="1"/>
  <c r="N30" i="1"/>
  <c r="N34" i="1"/>
  <c r="N38" i="1"/>
  <c r="N42" i="1"/>
  <c r="N46" i="1"/>
  <c r="N50" i="1"/>
  <c r="N54" i="1"/>
  <c r="N9" i="1"/>
  <c r="N17" i="1"/>
  <c r="N29" i="1"/>
  <c r="N41" i="1"/>
  <c r="N53" i="1"/>
  <c r="N7" i="1"/>
  <c r="N11" i="1"/>
  <c r="N15" i="1"/>
  <c r="N19" i="1"/>
  <c r="N23" i="1"/>
  <c r="N27" i="1"/>
  <c r="N31" i="1"/>
  <c r="N35" i="1"/>
  <c r="N39" i="1"/>
  <c r="N43" i="1"/>
  <c r="N47" i="1"/>
  <c r="N51" i="1"/>
  <c r="N5" i="1"/>
  <c r="N25" i="1"/>
  <c r="N37" i="1"/>
  <c r="N45" i="1"/>
  <c r="N8" i="1"/>
  <c r="N12" i="1"/>
  <c r="N16" i="1"/>
  <c r="N20" i="1"/>
  <c r="N24" i="1"/>
  <c r="N28" i="1"/>
  <c r="N32" i="1"/>
  <c r="N36" i="1"/>
  <c r="N40" i="1"/>
  <c r="N44" i="1"/>
  <c r="N48" i="1"/>
  <c r="N52" i="1"/>
  <c r="N13" i="1"/>
  <c r="N21" i="1"/>
  <c r="N33" i="1"/>
  <c r="N49" i="1"/>
  <c r="M25" i="1"/>
  <c r="M30" i="1"/>
  <c r="M11" i="1"/>
  <c r="M14" i="1"/>
  <c r="M41" i="1"/>
  <c r="M40" i="1"/>
  <c r="M46" i="1"/>
  <c r="M43" i="1"/>
  <c r="M32" i="1"/>
  <c r="M29" i="1"/>
  <c r="M35" i="1"/>
  <c r="M16" i="1"/>
  <c r="M48" i="1"/>
  <c r="M5" i="1"/>
  <c r="M19" i="1"/>
  <c r="M51" i="1"/>
  <c r="M24" i="1"/>
  <c r="M6" i="1"/>
  <c r="M22" i="1"/>
  <c r="M38" i="1"/>
  <c r="M50" i="1"/>
  <c r="M27" i="1"/>
  <c r="M20" i="1"/>
  <c r="M36" i="1"/>
  <c r="M52" i="1"/>
  <c r="M17" i="1"/>
  <c r="M53" i="1"/>
  <c r="M15" i="1"/>
  <c r="M31" i="1"/>
  <c r="M47" i="1"/>
  <c r="M10" i="1"/>
  <c r="M26" i="1"/>
  <c r="M42" i="1"/>
  <c r="M9" i="1"/>
  <c r="M33" i="1"/>
  <c r="M13" i="1"/>
  <c r="M45" i="1"/>
  <c r="M8" i="1"/>
  <c r="M12" i="1"/>
  <c r="M28" i="1"/>
  <c r="M44" i="1"/>
  <c r="M37" i="1"/>
  <c r="M7" i="1"/>
  <c r="M23" i="1"/>
  <c r="M39" i="1"/>
  <c r="M18" i="1"/>
  <c r="M34" i="1"/>
  <c r="M54" i="1"/>
  <c r="M21" i="1"/>
  <c r="E16" i="1"/>
</calcChain>
</file>

<file path=xl/sharedStrings.xml><?xml version="1.0" encoding="utf-8"?>
<sst xmlns="http://schemas.openxmlformats.org/spreadsheetml/2006/main" count="48" uniqueCount="41">
  <si>
    <t>체력 흡수 량</t>
    <phoneticPr fontId="3" type="noConversion"/>
  </si>
  <si>
    <t>무기 공격력</t>
    <phoneticPr fontId="3" type="noConversion"/>
  </si>
  <si>
    <t>무기 공격력 보정비</t>
    <phoneticPr fontId="3" type="noConversion"/>
  </si>
  <si>
    <t>체력 흡수 율%</t>
    <phoneticPr fontId="3" type="noConversion"/>
  </si>
  <si>
    <t>체력 흡수율 보정상수</t>
    <phoneticPr fontId="3" type="noConversion"/>
  </si>
  <si>
    <t>무기랜덤공격력범위</t>
  </si>
  <si>
    <t>무기랜덤공격력범위1</t>
    <phoneticPr fontId="2" type="noConversion"/>
  </si>
  <si>
    <t>무기랜덤공격력범위2</t>
    <phoneticPr fontId="2" type="noConversion"/>
  </si>
  <si>
    <t>무기랜덤공격력범위3</t>
    <phoneticPr fontId="2" type="noConversion"/>
  </si>
  <si>
    <t>무기랜덤공격력범위4</t>
  </si>
  <si>
    <t>무기랜덤공격력범위5</t>
  </si>
  <si>
    <t>무기랜덤공격력범위6</t>
  </si>
  <si>
    <t>무기랜덤공격력범위7</t>
  </si>
  <si>
    <t>등급별무기공격력</t>
    <phoneticPr fontId="2" type="noConversion"/>
  </si>
  <si>
    <t>20강무기능력</t>
    <phoneticPr fontId="2" type="noConversion"/>
  </si>
  <si>
    <t>범위선택</t>
    <phoneticPr fontId="2" type="noConversion"/>
  </si>
  <si>
    <t>범위 등급</t>
    <phoneticPr fontId="2" type="noConversion"/>
  </si>
  <si>
    <t>랜덤값</t>
    <phoneticPr fontId="2" type="noConversion"/>
  </si>
  <si>
    <t>Level</t>
  </si>
  <si>
    <t>HP</t>
  </si>
  <si>
    <t>1성 20강</t>
    <phoneticPr fontId="2" type="noConversion"/>
  </si>
  <si>
    <t>= (무기 공격력 * 무기 공격력 보정비) * (체력 흡수 율% /100) * ( 체력 흡수율 보정상수 / 무기 등급)</t>
    <phoneticPr fontId="2" type="noConversion"/>
  </si>
  <si>
    <t>캐릭터 레벨</t>
    <phoneticPr fontId="2" type="noConversion"/>
  </si>
  <si>
    <t>보정값</t>
    <phoneticPr fontId="2" type="noConversion"/>
  </si>
  <si>
    <t>무기등급</t>
    <phoneticPr fontId="2" type="noConversion"/>
  </si>
  <si>
    <t>20강공격력</t>
    <phoneticPr fontId="2" type="noConversion"/>
  </si>
  <si>
    <t>흡수량</t>
    <phoneticPr fontId="2" type="noConversion"/>
  </si>
  <si>
    <t>공식 1안</t>
    <phoneticPr fontId="2" type="noConversion"/>
  </si>
  <si>
    <t>7성 20강</t>
  </si>
  <si>
    <t>4성 20강</t>
    <phoneticPr fontId="2" type="noConversion"/>
  </si>
  <si>
    <t>* 저레벨에서는 체력흡수 옵션이 큰 효율을 발휘하지 않는다.</t>
    <phoneticPr fontId="2" type="noConversion"/>
  </si>
  <si>
    <t>* 무기 등급과 캐릭터 레벨이 높아야 효율이 발생됨.</t>
    <phoneticPr fontId="2" type="noConversion"/>
  </si>
  <si>
    <t>* 무기 등급이 높을 수록 효율이 발생됨.</t>
    <phoneticPr fontId="2" type="noConversion"/>
  </si>
  <si>
    <t>* 중간 등급 무기를 장착하더라도, 높은 효율을 발휘한다.</t>
    <phoneticPr fontId="2" type="noConversion"/>
  </si>
  <si>
    <t>* 일반 사냥 난이도는 낮아짐.</t>
    <phoneticPr fontId="2" type="noConversion"/>
  </si>
  <si>
    <t xml:space="preserve">공식 2안 </t>
    <phoneticPr fontId="2" type="noConversion"/>
  </si>
  <si>
    <t>=ROUND((현재레벨/3800),3)</t>
    <phoneticPr fontId="2" type="noConversion"/>
  </si>
  <si>
    <t>HP FullFeel 시간(초)</t>
    <phoneticPr fontId="2" type="noConversion"/>
  </si>
  <si>
    <t>작성자</t>
    <phoneticPr fontId="2" type="noConversion"/>
  </si>
  <si>
    <t>김택훈</t>
    <phoneticPr fontId="2" type="noConversion"/>
  </si>
  <si>
    <t>2016 06 30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</si>
</sst>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4" borderId="0" xfId="0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0" fillId="0" borderId="8" xfId="0" quotePrefix="1" applyBorder="1">
      <alignment vertical="center"/>
    </xf>
    <xf numFmtId="0" fontId="0" fillId="5" borderId="0" xfId="0" applyFill="1">
      <alignment vertical="center"/>
    </xf>
    <xf numFmtId="0" fontId="5" fillId="5" borderId="0" xfId="0" applyFont="1" applyFill="1">
      <alignment vertical="center"/>
    </xf>
    <xf numFmtId="2" fontId="0" fillId="0" borderId="0" xfId="0" applyNumberFormat="1">
      <alignment vertical="center"/>
    </xf>
    <xf numFmtId="2" fontId="0" fillId="4" borderId="0" xfId="0" applyNumberFormat="1" applyFill="1">
      <alignment vertical="center"/>
    </xf>
    <xf numFmtId="2" fontId="0" fillId="5" borderId="0" xfId="0" applyNumberFormat="1" applyFill="1">
      <alignment vertical="center"/>
    </xf>
    <xf numFmtId="0" fontId="0" fillId="5" borderId="0" xfId="0" quotePrefix="1" applyFill="1">
      <alignment vertical="center"/>
    </xf>
    <xf numFmtId="0" fontId="0" fillId="6" borderId="0" xfId="0" applyFill="1" applyAlignment="1">
      <alignment horizontal="center" vertical="center"/>
    </xf>
  </cellXfs>
  <cellStyles count="2">
    <cellStyle name="20% - 강조색1" xfId="1" builtinId="3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tabSelected="1" workbookViewId="0">
      <selection activeCell="B2" sqref="B2"/>
    </sheetView>
  </sheetViews>
  <sheetFormatPr defaultRowHeight="16.5"/>
  <cols>
    <col min="2" max="2" width="20.375" bestFit="1" customWidth="1"/>
    <col min="3" max="3" width="15.625" customWidth="1"/>
    <col min="4" max="4" width="12.375" bestFit="1" customWidth="1"/>
    <col min="5" max="6" width="17.875" customWidth="1"/>
    <col min="7" max="7" width="20.625" bestFit="1" customWidth="1"/>
    <col min="8" max="8" width="17.25" customWidth="1"/>
    <col min="9" max="9" width="12.5" customWidth="1"/>
    <col min="13" max="18" width="10.5" customWidth="1"/>
  </cols>
  <sheetData>
    <row r="1" spans="2:18">
      <c r="B1" t="s">
        <v>40</v>
      </c>
    </row>
    <row r="2" spans="2:18">
      <c r="B2" t="s">
        <v>38</v>
      </c>
      <c r="C2" t="s">
        <v>39</v>
      </c>
    </row>
    <row r="3" spans="2:18" ht="17.25" thickBot="1">
      <c r="M3" s="28" t="s">
        <v>37</v>
      </c>
      <c r="N3" s="28"/>
      <c r="O3" s="28"/>
      <c r="P3" s="28"/>
      <c r="Q3" s="28"/>
      <c r="R3" s="28"/>
    </row>
    <row r="4" spans="2:18" ht="17.25" thickBot="1">
      <c r="B4" s="14" t="s">
        <v>5</v>
      </c>
      <c r="C4" s="11" t="s">
        <v>16</v>
      </c>
      <c r="D4" s="12" t="s">
        <v>17</v>
      </c>
      <c r="E4" s="12" t="s">
        <v>13</v>
      </c>
      <c r="F4" s="13" t="s">
        <v>14</v>
      </c>
      <c r="H4" s="17" t="s">
        <v>13</v>
      </c>
      <c r="I4" s="13" t="s">
        <v>14</v>
      </c>
      <c r="K4" s="1" t="s">
        <v>18</v>
      </c>
      <c r="L4" s="1" t="s">
        <v>19</v>
      </c>
      <c r="M4" s="1" t="s">
        <v>28</v>
      </c>
      <c r="N4" s="23" t="s">
        <v>28</v>
      </c>
      <c r="O4" s="1" t="s">
        <v>29</v>
      </c>
      <c r="P4" s="22" t="s">
        <v>29</v>
      </c>
      <c r="Q4" s="1" t="s">
        <v>20</v>
      </c>
      <c r="R4" s="22" t="s">
        <v>20</v>
      </c>
    </row>
    <row r="5" spans="2:18">
      <c r="B5" s="15" t="s">
        <v>6</v>
      </c>
      <c r="C5" s="6">
        <v>1</v>
      </c>
      <c r="D5" s="6">
        <f ca="1">RANDBETWEEN(E5,F5)</f>
        <v>193</v>
      </c>
      <c r="E5" s="6">
        <v>65</v>
      </c>
      <c r="F5" s="7">
        <v>195</v>
      </c>
      <c r="H5" s="18">
        <v>65</v>
      </c>
      <c r="I5" s="7">
        <f>H5*3</f>
        <v>195</v>
      </c>
      <c r="K5">
        <v>1</v>
      </c>
      <c r="L5">
        <v>2445</v>
      </c>
      <c r="M5" s="24">
        <f t="shared" ref="M5:M36" si="0">$L5/$E$20</f>
        <v>2.6547540106329759</v>
      </c>
      <c r="N5" s="24">
        <f>$L5/$H$21</f>
        <v>2.1879840746975079</v>
      </c>
      <c r="O5" s="24">
        <f t="shared" ref="O5:O36" si="1">$L5/$E$21</f>
        <v>10.368956743002544</v>
      </c>
      <c r="P5" s="24">
        <f>$L5/$H$22</f>
        <v>26.587068571801396</v>
      </c>
      <c r="Q5" s="24">
        <f t="shared" ref="Q5:Q36" si="2">$L5/$E$22</f>
        <v>55.726495726495727</v>
      </c>
      <c r="R5" s="24">
        <f>$L5/$H$23</f>
        <v>321.49901380670616</v>
      </c>
    </row>
    <row r="6" spans="2:18">
      <c r="B6" s="15" t="s">
        <v>7</v>
      </c>
      <c r="C6" s="6">
        <v>2</v>
      </c>
      <c r="D6" s="6">
        <f ca="1">RANDBETWEEN(E6,F6)</f>
        <v>188</v>
      </c>
      <c r="E6" s="6">
        <v>149</v>
      </c>
      <c r="F6" s="7">
        <v>447</v>
      </c>
      <c r="H6" s="19">
        <v>149</v>
      </c>
      <c r="I6" s="7">
        <f t="shared" ref="I6:I11" si="3">H6*3</f>
        <v>447</v>
      </c>
      <c r="K6">
        <v>2</v>
      </c>
      <c r="L6">
        <v>2622</v>
      </c>
      <c r="M6" s="24">
        <f t="shared" si="0"/>
        <v>2.8469386568014978</v>
      </c>
      <c r="N6" s="24">
        <f t="shared" ref="N6:N54" si="4">$L6/$H$21</f>
        <v>2.3463780138473891</v>
      </c>
      <c r="O6" s="24">
        <f t="shared" si="1"/>
        <v>11.119592875318066</v>
      </c>
      <c r="P6" s="24">
        <f t="shared" ref="P6:P54" si="5">$L6/$H$22</f>
        <v>28.511776603379655</v>
      </c>
      <c r="Q6" s="24">
        <f t="shared" si="2"/>
        <v>59.760683760683762</v>
      </c>
      <c r="R6" s="24">
        <f t="shared" ref="R6:R54" si="6">$L6/$H$23</f>
        <v>344.77317554240636</v>
      </c>
    </row>
    <row r="7" spans="2:18">
      <c r="B7" s="15" t="s">
        <v>8</v>
      </c>
      <c r="C7" s="6">
        <v>3</v>
      </c>
      <c r="D7" s="6">
        <f ca="1">RANDBETWEEN(E7,F7)</f>
        <v>971</v>
      </c>
      <c r="E7" s="6">
        <v>342</v>
      </c>
      <c r="F7" s="7">
        <v>1026</v>
      </c>
      <c r="H7" s="19">
        <v>342</v>
      </c>
      <c r="I7" s="7">
        <f t="shared" si="3"/>
        <v>1026</v>
      </c>
      <c r="K7">
        <v>3</v>
      </c>
      <c r="L7">
        <v>2811</v>
      </c>
      <c r="M7" s="24">
        <f t="shared" si="0"/>
        <v>3.052152770506869</v>
      </c>
      <c r="N7" s="24">
        <f t="shared" si="4"/>
        <v>2.5155105251430245</v>
      </c>
      <c r="O7" s="24">
        <f t="shared" si="1"/>
        <v>11.921119592875318</v>
      </c>
      <c r="P7" s="24">
        <f t="shared" si="5"/>
        <v>30.566973315064917</v>
      </c>
      <c r="Q7" s="24">
        <f t="shared" si="2"/>
        <v>64.068376068376068</v>
      </c>
      <c r="R7" s="24">
        <f t="shared" si="6"/>
        <v>369.62524654832356</v>
      </c>
    </row>
    <row r="8" spans="2:18">
      <c r="B8" s="15" t="s">
        <v>9</v>
      </c>
      <c r="C8" s="6">
        <v>4</v>
      </c>
      <c r="D8" s="6">
        <f t="shared" ref="D8:D11" ca="1" si="7">RANDBETWEEN(E8,F8)</f>
        <v>1300</v>
      </c>
      <c r="E8" s="6">
        <v>786</v>
      </c>
      <c r="F8" s="7">
        <v>2358</v>
      </c>
      <c r="H8" s="19">
        <v>786</v>
      </c>
      <c r="I8" s="7">
        <f t="shared" si="3"/>
        <v>2358</v>
      </c>
      <c r="K8">
        <v>4</v>
      </c>
      <c r="L8">
        <v>3011</v>
      </c>
      <c r="M8" s="24">
        <f t="shared" si="0"/>
        <v>3.2693105627876848</v>
      </c>
      <c r="N8" s="24">
        <f t="shared" si="4"/>
        <v>2.6944867275722686</v>
      </c>
      <c r="O8" s="24">
        <f t="shared" si="1"/>
        <v>12.769296013570822</v>
      </c>
      <c r="P8" s="24">
        <f t="shared" si="5"/>
        <v>32.741784650181593</v>
      </c>
      <c r="Q8" s="24">
        <f t="shared" si="2"/>
        <v>68.626780626780629</v>
      </c>
      <c r="R8" s="24">
        <f t="shared" si="6"/>
        <v>395.92373438527289</v>
      </c>
    </row>
    <row r="9" spans="2:18">
      <c r="B9" s="15" t="s">
        <v>10</v>
      </c>
      <c r="C9" s="6">
        <v>5</v>
      </c>
      <c r="D9" s="6">
        <f t="shared" ca="1" si="7"/>
        <v>3449</v>
      </c>
      <c r="E9" s="6">
        <v>1807</v>
      </c>
      <c r="F9" s="7">
        <v>5421</v>
      </c>
      <c r="H9" s="19">
        <v>1807</v>
      </c>
      <c r="I9" s="7">
        <f t="shared" si="3"/>
        <v>5421</v>
      </c>
      <c r="K9">
        <v>5</v>
      </c>
      <c r="L9">
        <v>3222</v>
      </c>
      <c r="M9" s="24">
        <f t="shared" si="0"/>
        <v>3.4984120336439459</v>
      </c>
      <c r="N9" s="24">
        <f t="shared" si="4"/>
        <v>2.8833066211351213</v>
      </c>
      <c r="O9" s="24">
        <f t="shared" si="1"/>
        <v>13.664122137404579</v>
      </c>
      <c r="P9" s="24">
        <f t="shared" si="5"/>
        <v>35.036210608729689</v>
      </c>
      <c r="Q9" s="24">
        <f t="shared" si="2"/>
        <v>73.435897435897431</v>
      </c>
      <c r="R9" s="24">
        <f t="shared" si="6"/>
        <v>423.66863905325454</v>
      </c>
    </row>
    <row r="10" spans="2:18">
      <c r="B10" s="15" t="s">
        <v>11</v>
      </c>
      <c r="C10" s="6">
        <v>6</v>
      </c>
      <c r="D10" s="6">
        <f t="shared" ca="1" si="7"/>
        <v>9685</v>
      </c>
      <c r="E10" s="6">
        <v>4154</v>
      </c>
      <c r="F10" s="7">
        <v>12462</v>
      </c>
      <c r="H10" s="19">
        <v>4154</v>
      </c>
      <c r="I10" s="7">
        <f t="shared" si="3"/>
        <v>12462</v>
      </c>
      <c r="K10">
        <v>6</v>
      </c>
      <c r="L10">
        <v>3445</v>
      </c>
      <c r="M10" s="24">
        <f t="shared" si="0"/>
        <v>3.7405429720370558</v>
      </c>
      <c r="N10" s="24">
        <f t="shared" si="4"/>
        <v>3.0828650868437282</v>
      </c>
      <c r="O10" s="24">
        <f t="shared" si="1"/>
        <v>14.609838846480066</v>
      </c>
      <c r="P10" s="24">
        <f t="shared" si="5"/>
        <v>37.461125247384786</v>
      </c>
      <c r="Q10" s="24">
        <f t="shared" si="2"/>
        <v>78.518518518518519</v>
      </c>
      <c r="R10" s="24">
        <f t="shared" si="6"/>
        <v>452.99145299145306</v>
      </c>
    </row>
    <row r="11" spans="2:18" ht="17.25" thickBot="1">
      <c r="B11" s="16" t="s">
        <v>12</v>
      </c>
      <c r="C11" s="9">
        <v>7</v>
      </c>
      <c r="D11" s="9">
        <f t="shared" ca="1" si="7"/>
        <v>9818</v>
      </c>
      <c r="E11" s="9">
        <v>9551</v>
      </c>
      <c r="F11" s="10">
        <v>28653</v>
      </c>
      <c r="H11" s="20">
        <v>9551</v>
      </c>
      <c r="I11" s="10">
        <f t="shared" si="3"/>
        <v>28653</v>
      </c>
      <c r="K11">
        <v>7</v>
      </c>
      <c r="L11">
        <v>3679</v>
      </c>
      <c r="M11" s="24">
        <f t="shared" si="0"/>
        <v>3.9946175890056104</v>
      </c>
      <c r="N11" s="24">
        <f t="shared" si="4"/>
        <v>3.2922672436859437</v>
      </c>
      <c r="O11" s="24">
        <f t="shared" si="1"/>
        <v>15.602205258693807</v>
      </c>
      <c r="P11" s="24">
        <f t="shared" si="5"/>
        <v>40.005654509471299</v>
      </c>
      <c r="Q11" s="24">
        <f t="shared" si="2"/>
        <v>83.851851851851848</v>
      </c>
      <c r="R11" s="24">
        <f t="shared" si="6"/>
        <v>483.76068376068383</v>
      </c>
    </row>
    <row r="12" spans="2:18" ht="17.25" thickBot="1">
      <c r="K12">
        <v>8</v>
      </c>
      <c r="L12">
        <v>3924</v>
      </c>
      <c r="M12" s="24">
        <f t="shared" si="0"/>
        <v>4.2606358845496102</v>
      </c>
      <c r="N12" s="24">
        <f t="shared" si="4"/>
        <v>3.5115130916617674</v>
      </c>
      <c r="O12" s="24">
        <f t="shared" si="1"/>
        <v>16.641221374045802</v>
      </c>
      <c r="P12" s="24">
        <f t="shared" si="5"/>
        <v>42.669798394989236</v>
      </c>
      <c r="Q12" s="24">
        <f t="shared" si="2"/>
        <v>89.435897435897431</v>
      </c>
      <c r="R12" s="24">
        <f t="shared" si="6"/>
        <v>515.9763313609468</v>
      </c>
    </row>
    <row r="13" spans="2:18" ht="17.25" thickBot="1">
      <c r="C13" s="11" t="s">
        <v>15</v>
      </c>
      <c r="D13" s="12" t="s">
        <v>1</v>
      </c>
      <c r="E13" s="12" t="s">
        <v>3</v>
      </c>
      <c r="F13" s="12" t="s">
        <v>2</v>
      </c>
      <c r="G13" s="12" t="s">
        <v>4</v>
      </c>
      <c r="H13" s="12"/>
      <c r="I13" s="13"/>
      <c r="K13">
        <v>9</v>
      </c>
      <c r="L13">
        <v>4181</v>
      </c>
      <c r="M13" s="24">
        <f t="shared" si="0"/>
        <v>4.5396836476304587</v>
      </c>
      <c r="N13" s="24">
        <f t="shared" si="4"/>
        <v>3.7414975117833462</v>
      </c>
      <c r="O13" s="24">
        <f t="shared" si="1"/>
        <v>17.731128074639525</v>
      </c>
      <c r="P13" s="24">
        <f t="shared" si="5"/>
        <v>45.464430960614166</v>
      </c>
      <c r="Q13" s="24">
        <f t="shared" si="2"/>
        <v>95.293447293447286</v>
      </c>
      <c r="R13" s="24">
        <f t="shared" si="6"/>
        <v>549.76988823142676</v>
      </c>
    </row>
    <row r="14" spans="2:18">
      <c r="C14" s="2">
        <v>4</v>
      </c>
      <c r="D14" s="3">
        <f ca="1">VLOOKUP(C14,C5:D11,2,0)</f>
        <v>1300</v>
      </c>
      <c r="E14" s="3">
        <v>300</v>
      </c>
      <c r="F14" s="3">
        <v>2.5000000000000001E-2</v>
      </c>
      <c r="G14" s="3">
        <v>3</v>
      </c>
      <c r="H14" s="3"/>
      <c r="I14" s="4"/>
      <c r="K14" s="1">
        <v>10</v>
      </c>
      <c r="L14" s="1">
        <v>4450</v>
      </c>
      <c r="M14" s="25">
        <f t="shared" si="0"/>
        <v>4.831760878248156</v>
      </c>
      <c r="N14" s="26">
        <f t="shared" si="4"/>
        <v>3.9822205040506793</v>
      </c>
      <c r="O14" s="25">
        <f t="shared" si="1"/>
        <v>18.871925360474979</v>
      </c>
      <c r="P14" s="26">
        <f t="shared" si="5"/>
        <v>48.389552206346096</v>
      </c>
      <c r="Q14" s="25">
        <f t="shared" si="2"/>
        <v>101.42450142450143</v>
      </c>
      <c r="R14" s="26">
        <f t="shared" si="6"/>
        <v>585.14135437212371</v>
      </c>
    </row>
    <row r="15" spans="2:18" ht="17.25" thickBot="1">
      <c r="C15" s="8"/>
      <c r="D15" s="9" t="s">
        <v>0</v>
      </c>
      <c r="E15" s="21" t="s">
        <v>21</v>
      </c>
      <c r="F15" s="9"/>
      <c r="G15" s="9"/>
      <c r="H15" s="9"/>
      <c r="I15" s="10"/>
      <c r="K15">
        <v>11</v>
      </c>
      <c r="L15">
        <v>4729</v>
      </c>
      <c r="M15" s="24">
        <f t="shared" si="0"/>
        <v>5.134695998479895</v>
      </c>
      <c r="N15" s="24">
        <f t="shared" si="4"/>
        <v>4.2318923064394749</v>
      </c>
      <c r="O15" s="24">
        <f t="shared" si="1"/>
        <v>20.055131467345205</v>
      </c>
      <c r="P15" s="24">
        <f t="shared" si="5"/>
        <v>51.423414018833867</v>
      </c>
      <c r="Q15" s="24">
        <f t="shared" si="2"/>
        <v>107.78347578347578</v>
      </c>
      <c r="R15" s="24">
        <f t="shared" si="6"/>
        <v>621.82774490466807</v>
      </c>
    </row>
    <row r="16" spans="2:18" ht="17.25" thickBot="1">
      <c r="C16" s="8"/>
      <c r="D16" s="9" t="s">
        <v>0</v>
      </c>
      <c r="E16" s="9">
        <f ca="1">$D$14*$F$14*($E$14/100)*($G$14/$C$14)</f>
        <v>73.125</v>
      </c>
      <c r="F16" s="9"/>
      <c r="G16" s="9"/>
      <c r="H16" s="9"/>
      <c r="I16" s="10"/>
      <c r="K16">
        <v>12</v>
      </c>
      <c r="L16">
        <v>5020</v>
      </c>
      <c r="M16" s="24">
        <f t="shared" si="0"/>
        <v>5.4506605862484818</v>
      </c>
      <c r="N16" s="24">
        <f t="shared" si="4"/>
        <v>4.4923026809740252</v>
      </c>
      <c r="O16" s="24">
        <f t="shared" si="1"/>
        <v>21.289228159457167</v>
      </c>
      <c r="P16" s="24">
        <f t="shared" si="5"/>
        <v>54.587764511428631</v>
      </c>
      <c r="Q16" s="24">
        <f t="shared" si="2"/>
        <v>114.41595441595442</v>
      </c>
      <c r="R16" s="24">
        <f t="shared" si="6"/>
        <v>660.09204470742941</v>
      </c>
    </row>
    <row r="17" spans="3:18">
      <c r="K17">
        <v>13</v>
      </c>
      <c r="L17">
        <v>5323</v>
      </c>
      <c r="M17" s="24">
        <f t="shared" si="0"/>
        <v>5.7796546415539183</v>
      </c>
      <c r="N17" s="24">
        <f t="shared" si="4"/>
        <v>4.7634516276543293</v>
      </c>
      <c r="O17" s="24">
        <f t="shared" si="1"/>
        <v>22.574215436810857</v>
      </c>
      <c r="P17" s="24">
        <f t="shared" si="5"/>
        <v>57.882603684130402</v>
      </c>
      <c r="Q17" s="24">
        <f t="shared" si="2"/>
        <v>121.32193732193733</v>
      </c>
      <c r="R17" s="24">
        <f t="shared" si="6"/>
        <v>699.93425378040774</v>
      </c>
    </row>
    <row r="18" spans="3:18" ht="17.25" thickBot="1">
      <c r="C18" s="1" t="s">
        <v>27</v>
      </c>
      <c r="D18" s="1"/>
      <c r="E18" s="1"/>
      <c r="G18" s="22" t="s">
        <v>35</v>
      </c>
      <c r="H18" s="27" t="s">
        <v>36</v>
      </c>
      <c r="I18" s="22"/>
      <c r="K18">
        <v>14</v>
      </c>
      <c r="L18">
        <v>5637</v>
      </c>
      <c r="M18" s="24">
        <f t="shared" si="0"/>
        <v>6.1205923754347991</v>
      </c>
      <c r="N18" s="24">
        <f t="shared" si="4"/>
        <v>5.0444442654682424</v>
      </c>
      <c r="O18" s="24">
        <f t="shared" si="1"/>
        <v>23.905852417302796</v>
      </c>
      <c r="P18" s="24">
        <f t="shared" si="5"/>
        <v>61.297057480263582</v>
      </c>
      <c r="Q18" s="24">
        <f t="shared" si="2"/>
        <v>128.47863247863248</v>
      </c>
      <c r="R18" s="24">
        <f t="shared" si="6"/>
        <v>741.22287968441833</v>
      </c>
    </row>
    <row r="19" spans="3:18" ht="17.25" thickBot="1">
      <c r="C19" s="11" t="s">
        <v>24</v>
      </c>
      <c r="D19" s="12" t="s">
        <v>25</v>
      </c>
      <c r="E19" s="13" t="s">
        <v>26</v>
      </c>
      <c r="G19" s="2"/>
      <c r="H19" s="3" t="s">
        <v>23</v>
      </c>
      <c r="I19" s="4" t="s">
        <v>22</v>
      </c>
      <c r="K19">
        <v>15</v>
      </c>
      <c r="L19">
        <v>5962</v>
      </c>
      <c r="M19" s="24">
        <f t="shared" si="0"/>
        <v>6.473473787891125</v>
      </c>
      <c r="N19" s="24">
        <f t="shared" si="4"/>
        <v>5.3352805944157637</v>
      </c>
      <c r="O19" s="24">
        <f t="shared" si="1"/>
        <v>25.284139100932993</v>
      </c>
      <c r="P19" s="24">
        <f t="shared" si="5"/>
        <v>64.831125899828194</v>
      </c>
      <c r="Q19" s="24">
        <f t="shared" si="2"/>
        <v>135.8860398860399</v>
      </c>
      <c r="R19" s="24">
        <f t="shared" si="6"/>
        <v>783.95792241946106</v>
      </c>
    </row>
    <row r="20" spans="3:18" ht="17.25" thickBot="1">
      <c r="C20" s="5">
        <v>7</v>
      </c>
      <c r="D20" s="6">
        <f>VLOOKUP(C20,C5:F11,4,0)</f>
        <v>28653</v>
      </c>
      <c r="E20" s="7">
        <f>$D$20*$F$14*($E$14/100)*($G$14/$C$20)</f>
        <v>920.98928571428587</v>
      </c>
      <c r="G20" s="8" t="s">
        <v>24</v>
      </c>
      <c r="H20" s="9">
        <f>ROUND(($I$20/3800),3)</f>
        <v>1.2999999999999999E-2</v>
      </c>
      <c r="I20" s="10">
        <v>50</v>
      </c>
      <c r="K20">
        <v>16</v>
      </c>
      <c r="L20">
        <v>6299</v>
      </c>
      <c r="M20" s="24">
        <f t="shared" si="0"/>
        <v>6.8393846678843007</v>
      </c>
      <c r="N20" s="24">
        <f t="shared" si="4"/>
        <v>5.6368554955090406</v>
      </c>
      <c r="O20" s="24">
        <f t="shared" si="1"/>
        <v>26.713316369804918</v>
      </c>
      <c r="P20" s="24">
        <f t="shared" si="5"/>
        <v>68.495682999499792</v>
      </c>
      <c r="Q20" s="24">
        <f t="shared" si="2"/>
        <v>143.56695156695156</v>
      </c>
      <c r="R20" s="24">
        <f t="shared" si="6"/>
        <v>828.27087442472077</v>
      </c>
    </row>
    <row r="21" spans="3:18">
      <c r="C21" s="5">
        <v>4</v>
      </c>
      <c r="D21" s="6">
        <f>VLOOKUP(C21,C5:F11,4,0)</f>
        <v>2358</v>
      </c>
      <c r="E21" s="7">
        <f>$D$21*$F$14*($E$14/100)*($C$21/$G$14)</f>
        <v>235.8</v>
      </c>
      <c r="G21" s="5">
        <v>7</v>
      </c>
      <c r="H21" s="6">
        <f>$D$20*($H$20)*($E$14/100)</f>
        <v>1117.4669999999999</v>
      </c>
      <c r="I21" s="7"/>
      <c r="K21">
        <v>17</v>
      </c>
      <c r="L21">
        <v>6647</v>
      </c>
      <c r="M21" s="24">
        <f t="shared" si="0"/>
        <v>7.2172392264529197</v>
      </c>
      <c r="N21" s="24">
        <f t="shared" si="4"/>
        <v>5.9482740877359248</v>
      </c>
      <c r="O21" s="24">
        <f t="shared" si="1"/>
        <v>28.189143341815097</v>
      </c>
      <c r="P21" s="24">
        <f t="shared" si="5"/>
        <v>72.279854722602806</v>
      </c>
      <c r="Q21" s="24">
        <f t="shared" si="2"/>
        <v>151.49857549857549</v>
      </c>
      <c r="R21" s="24">
        <f t="shared" si="6"/>
        <v>874.03024326101263</v>
      </c>
    </row>
    <row r="22" spans="3:18" ht="17.25" thickBot="1">
      <c r="C22" s="8">
        <v>1</v>
      </c>
      <c r="D22" s="9">
        <f>VLOOKUP(C22,C5:F11,4,0)</f>
        <v>195</v>
      </c>
      <c r="E22" s="10">
        <f>$D$22*$F$14*($E$14/100)*($G$14/$C$22)</f>
        <v>43.875</v>
      </c>
      <c r="G22" s="5">
        <v>4</v>
      </c>
      <c r="H22" s="6">
        <f>$D$21*($H$20)*($E$14/100)</f>
        <v>91.962000000000003</v>
      </c>
      <c r="I22" s="7"/>
      <c r="K22">
        <v>18</v>
      </c>
      <c r="L22">
        <v>7006</v>
      </c>
      <c r="M22" s="24">
        <f t="shared" si="0"/>
        <v>7.6070374635969848</v>
      </c>
      <c r="N22" s="24">
        <f t="shared" si="4"/>
        <v>6.269536371096418</v>
      </c>
      <c r="O22" s="24">
        <f t="shared" si="1"/>
        <v>29.711620016963526</v>
      </c>
      <c r="P22" s="24">
        <f t="shared" si="5"/>
        <v>76.183641069137252</v>
      </c>
      <c r="Q22" s="24">
        <f t="shared" si="2"/>
        <v>159.68091168091169</v>
      </c>
      <c r="R22" s="24">
        <f t="shared" si="6"/>
        <v>921.23602892833674</v>
      </c>
    </row>
    <row r="23" spans="3:18" ht="17.25" thickBot="1">
      <c r="G23" s="8">
        <v>1</v>
      </c>
      <c r="H23" s="9">
        <f>$D$22*($H$20)*($E$14/100)</f>
        <v>7.6049999999999986</v>
      </c>
      <c r="I23" s="10"/>
      <c r="K23">
        <v>19</v>
      </c>
      <c r="L23">
        <v>7377</v>
      </c>
      <c r="M23" s="24">
        <f t="shared" si="0"/>
        <v>8.0098651682778979</v>
      </c>
      <c r="N23" s="24">
        <f t="shared" si="4"/>
        <v>6.601537226602666</v>
      </c>
      <c r="O23" s="24">
        <f t="shared" si="1"/>
        <v>31.284987277353689</v>
      </c>
      <c r="P23" s="24">
        <f t="shared" si="5"/>
        <v>80.217916095778691</v>
      </c>
      <c r="Q23" s="24">
        <f t="shared" si="2"/>
        <v>168.13675213675214</v>
      </c>
      <c r="R23" s="24">
        <f t="shared" si="6"/>
        <v>970.01972386587784</v>
      </c>
    </row>
    <row r="24" spans="3:18">
      <c r="C24" t="s">
        <v>33</v>
      </c>
      <c r="K24">
        <v>20</v>
      </c>
      <c r="L24">
        <v>7760</v>
      </c>
      <c r="M24" s="24">
        <f t="shared" si="0"/>
        <v>8.4257223404956605</v>
      </c>
      <c r="N24" s="24">
        <f t="shared" si="4"/>
        <v>6.9442766542546677</v>
      </c>
      <c r="O24" s="24">
        <f t="shared" si="1"/>
        <v>32.909245122985581</v>
      </c>
      <c r="P24" s="24">
        <f t="shared" si="5"/>
        <v>84.382679802527122</v>
      </c>
      <c r="Q24" s="24">
        <f t="shared" si="2"/>
        <v>176.86609686609685</v>
      </c>
      <c r="R24" s="24">
        <f t="shared" si="6"/>
        <v>1020.3813280736359</v>
      </c>
    </row>
    <row r="25" spans="3:18">
      <c r="C25" t="s">
        <v>32</v>
      </c>
      <c r="G25" t="s">
        <v>30</v>
      </c>
      <c r="K25">
        <v>21</v>
      </c>
      <c r="L25">
        <v>9791</v>
      </c>
      <c r="M25" s="24">
        <f t="shared" si="0"/>
        <v>10.630959721107347</v>
      </c>
      <c r="N25" s="24">
        <f t="shared" si="4"/>
        <v>8.7617799899236406</v>
      </c>
      <c r="O25" s="24">
        <f t="shared" si="1"/>
        <v>41.522476675148425</v>
      </c>
      <c r="P25" s="24">
        <f t="shared" si="5"/>
        <v>106.467888910637</v>
      </c>
      <c r="Q25" s="24">
        <f t="shared" si="2"/>
        <v>223.15669515669515</v>
      </c>
      <c r="R25" s="24">
        <f t="shared" si="6"/>
        <v>1287.442472057857</v>
      </c>
    </row>
    <row r="26" spans="3:18">
      <c r="C26" t="s">
        <v>34</v>
      </c>
      <c r="G26" t="s">
        <v>31</v>
      </c>
      <c r="K26">
        <v>22</v>
      </c>
      <c r="L26">
        <v>10558</v>
      </c>
      <c r="M26" s="24">
        <f t="shared" si="0"/>
        <v>11.463759854504277</v>
      </c>
      <c r="N26" s="24">
        <f t="shared" si="4"/>
        <v>9.4481537262397914</v>
      </c>
      <c r="O26" s="24">
        <f t="shared" si="1"/>
        <v>44.77523324851569</v>
      </c>
      <c r="P26" s="24">
        <f t="shared" si="5"/>
        <v>114.80829038080947</v>
      </c>
      <c r="Q26" s="24">
        <f t="shared" si="2"/>
        <v>240.63817663817665</v>
      </c>
      <c r="R26" s="24">
        <f t="shared" si="6"/>
        <v>1388.2971729125577</v>
      </c>
    </row>
    <row r="27" spans="3:18">
      <c r="K27">
        <v>23</v>
      </c>
      <c r="L27">
        <v>11358</v>
      </c>
      <c r="M27" s="24">
        <f t="shared" si="0"/>
        <v>12.332391023627542</v>
      </c>
      <c r="N27" s="24">
        <f t="shared" si="4"/>
        <v>10.164058535956768</v>
      </c>
      <c r="O27" s="24">
        <f t="shared" si="1"/>
        <v>48.167938931297705</v>
      </c>
      <c r="P27" s="24">
        <f t="shared" si="5"/>
        <v>123.50753572127617</v>
      </c>
      <c r="Q27" s="24">
        <f t="shared" si="2"/>
        <v>258.87179487179486</v>
      </c>
      <c r="R27" s="24">
        <f t="shared" si="6"/>
        <v>1493.4911242603553</v>
      </c>
    </row>
    <row r="28" spans="3:18">
      <c r="K28">
        <v>24</v>
      </c>
      <c r="L28">
        <v>12189</v>
      </c>
      <c r="M28" s="24">
        <f t="shared" si="0"/>
        <v>13.234681650554332</v>
      </c>
      <c r="N28" s="24">
        <f t="shared" si="4"/>
        <v>10.907704657050276</v>
      </c>
      <c r="O28" s="24">
        <f t="shared" si="1"/>
        <v>51.69211195928753</v>
      </c>
      <c r="P28" s="24">
        <f t="shared" si="5"/>
        <v>132.54387681868599</v>
      </c>
      <c r="Q28" s="24">
        <f t="shared" si="2"/>
        <v>277.81196581196582</v>
      </c>
      <c r="R28" s="24">
        <f t="shared" si="6"/>
        <v>1602.76134122288</v>
      </c>
    </row>
    <row r="29" spans="3:18">
      <c r="K29" s="1">
        <v>25</v>
      </c>
      <c r="L29" s="1">
        <v>13053</v>
      </c>
      <c r="M29" s="25">
        <f t="shared" si="0"/>
        <v>14.172803313207456</v>
      </c>
      <c r="N29" s="26">
        <f t="shared" si="4"/>
        <v>11.68088185154461</v>
      </c>
      <c r="O29" s="25">
        <f t="shared" si="1"/>
        <v>55.356234096692113</v>
      </c>
      <c r="P29" s="26">
        <f t="shared" si="5"/>
        <v>141.93906178639003</v>
      </c>
      <c r="Q29" s="25">
        <f t="shared" si="2"/>
        <v>297.5042735042735</v>
      </c>
      <c r="R29" s="26">
        <f t="shared" si="6"/>
        <v>1716.3708086785014</v>
      </c>
    </row>
    <row r="30" spans="3:18">
      <c r="K30">
        <v>26</v>
      </c>
      <c r="L30">
        <v>13949</v>
      </c>
      <c r="M30" s="24">
        <f t="shared" si="0"/>
        <v>15.145670222625514</v>
      </c>
      <c r="N30" s="24">
        <f t="shared" si="4"/>
        <v>12.482695238427624</v>
      </c>
      <c r="O30" s="24">
        <f t="shared" si="1"/>
        <v>59.156064461407972</v>
      </c>
      <c r="P30" s="24">
        <f t="shared" si="5"/>
        <v>151.68221656771274</v>
      </c>
      <c r="Q30" s="24">
        <f t="shared" si="2"/>
        <v>317.92592592592592</v>
      </c>
      <c r="R30" s="24">
        <f t="shared" si="6"/>
        <v>1834.1880341880344</v>
      </c>
    </row>
    <row r="31" spans="3:18">
      <c r="K31">
        <v>27</v>
      </c>
      <c r="L31">
        <v>14877</v>
      </c>
      <c r="M31" s="24">
        <f t="shared" si="0"/>
        <v>16.153282378808498</v>
      </c>
      <c r="N31" s="24">
        <f t="shared" si="4"/>
        <v>13.313144817699316</v>
      </c>
      <c r="O31" s="24">
        <f t="shared" si="1"/>
        <v>63.091603053435108</v>
      </c>
      <c r="P31" s="24">
        <f t="shared" si="5"/>
        <v>161.77334116265413</v>
      </c>
      <c r="Q31" s="24">
        <f t="shared" si="2"/>
        <v>339.07692307692309</v>
      </c>
      <c r="R31" s="24">
        <f t="shared" si="6"/>
        <v>1956.2130177514796</v>
      </c>
    </row>
    <row r="32" spans="3:18">
      <c r="K32">
        <v>28</v>
      </c>
      <c r="L32">
        <v>15837</v>
      </c>
      <c r="M32" s="24">
        <f t="shared" si="0"/>
        <v>17.195639781756416</v>
      </c>
      <c r="N32" s="24">
        <f t="shared" si="4"/>
        <v>14.172230589359687</v>
      </c>
      <c r="O32" s="24">
        <f t="shared" si="1"/>
        <v>67.162849872773535</v>
      </c>
      <c r="P32" s="24">
        <f t="shared" si="5"/>
        <v>172.2124355712142</v>
      </c>
      <c r="Q32" s="24">
        <f t="shared" si="2"/>
        <v>360.95726495726495</v>
      </c>
      <c r="R32" s="24">
        <f t="shared" si="6"/>
        <v>2082.4457593688367</v>
      </c>
    </row>
    <row r="33" spans="11:18">
      <c r="K33">
        <v>29</v>
      </c>
      <c r="L33">
        <v>16829</v>
      </c>
      <c r="M33" s="24">
        <f t="shared" si="0"/>
        <v>18.272742431469265</v>
      </c>
      <c r="N33" s="24">
        <f t="shared" si="4"/>
        <v>15.059952553408738</v>
      </c>
      <c r="O33" s="24">
        <f t="shared" si="1"/>
        <v>71.369804919423231</v>
      </c>
      <c r="P33" s="24">
        <f t="shared" si="5"/>
        <v>182.99949979339291</v>
      </c>
      <c r="Q33" s="24">
        <f t="shared" si="2"/>
        <v>383.56695156695156</v>
      </c>
      <c r="R33" s="24">
        <f t="shared" si="6"/>
        <v>2212.8862590401054</v>
      </c>
    </row>
    <row r="34" spans="11:18">
      <c r="K34">
        <v>30</v>
      </c>
      <c r="L34">
        <v>17854</v>
      </c>
      <c r="M34" s="24">
        <f t="shared" si="0"/>
        <v>19.385676116908446</v>
      </c>
      <c r="N34" s="24">
        <f t="shared" si="4"/>
        <v>15.977205590858613</v>
      </c>
      <c r="O34" s="24">
        <f t="shared" si="1"/>
        <v>75.716709075487699</v>
      </c>
      <c r="P34" s="24">
        <f t="shared" si="5"/>
        <v>194.14540788586589</v>
      </c>
      <c r="Q34" s="24">
        <f t="shared" si="2"/>
        <v>406.92877492877494</v>
      </c>
      <c r="R34" s="24">
        <f t="shared" si="6"/>
        <v>2347.6660092044713</v>
      </c>
    </row>
    <row r="35" spans="11:18">
      <c r="K35">
        <v>31</v>
      </c>
      <c r="L35">
        <v>18910</v>
      </c>
      <c r="M35" s="24">
        <f t="shared" si="0"/>
        <v>20.532269260151153</v>
      </c>
      <c r="N35" s="24">
        <f t="shared" si="4"/>
        <v>16.922199939685022</v>
      </c>
      <c r="O35" s="24">
        <f t="shared" si="1"/>
        <v>80.195080576759963</v>
      </c>
      <c r="P35" s="24">
        <f t="shared" si="5"/>
        <v>205.62841173528196</v>
      </c>
      <c r="Q35" s="24">
        <f t="shared" si="2"/>
        <v>430.99715099715098</v>
      </c>
      <c r="R35" s="24">
        <f t="shared" si="6"/>
        <v>2486.5220249835638</v>
      </c>
    </row>
    <row r="36" spans="11:18">
      <c r="K36">
        <v>32</v>
      </c>
      <c r="L36">
        <v>19999</v>
      </c>
      <c r="M36" s="24">
        <f t="shared" si="0"/>
        <v>21.714693439120197</v>
      </c>
      <c r="N36" s="24">
        <f t="shared" si="4"/>
        <v>17.896725361912257</v>
      </c>
      <c r="O36" s="24">
        <f t="shared" si="1"/>
        <v>84.813401187446985</v>
      </c>
      <c r="P36" s="24">
        <f t="shared" si="5"/>
        <v>217.47025945499226</v>
      </c>
      <c r="Q36" s="24">
        <f t="shared" si="2"/>
        <v>455.8176638176638</v>
      </c>
      <c r="R36" s="24">
        <f t="shared" si="6"/>
        <v>2629.7172912557535</v>
      </c>
    </row>
    <row r="37" spans="11:18">
      <c r="K37">
        <v>33</v>
      </c>
      <c r="L37">
        <v>21119</v>
      </c>
      <c r="M37" s="24">
        <f t="shared" ref="M37:M54" si="8">$L37/$E$20</f>
        <v>22.930777075892767</v>
      </c>
      <c r="N37" s="24">
        <f t="shared" si="4"/>
        <v>18.898992095516022</v>
      </c>
      <c r="O37" s="24">
        <f t="shared" ref="O37:O54" si="9">$L37/$E$21</f>
        <v>89.563189143341816</v>
      </c>
      <c r="P37" s="24">
        <f t="shared" si="5"/>
        <v>229.64920293164568</v>
      </c>
      <c r="Q37" s="24">
        <f t="shared" ref="Q37:Q54" si="10">$L37/$E$22</f>
        <v>481.34472934472933</v>
      </c>
      <c r="R37" s="24">
        <f t="shared" si="6"/>
        <v>2776.9888231426698</v>
      </c>
    </row>
    <row r="38" spans="11:18">
      <c r="K38">
        <v>34</v>
      </c>
      <c r="L38">
        <v>22272</v>
      </c>
      <c r="M38" s="24">
        <f t="shared" si="8"/>
        <v>24.182691748391672</v>
      </c>
      <c r="N38" s="24">
        <f t="shared" si="4"/>
        <v>19.930789902520612</v>
      </c>
      <c r="O38" s="24">
        <f t="shared" si="9"/>
        <v>94.452926208651391</v>
      </c>
      <c r="P38" s="24">
        <f t="shared" si="5"/>
        <v>242.18699027859333</v>
      </c>
      <c r="Q38" s="24">
        <f t="shared" si="10"/>
        <v>507.62393162393164</v>
      </c>
      <c r="R38" s="24">
        <f t="shared" si="6"/>
        <v>2928.5996055226829</v>
      </c>
    </row>
    <row r="39" spans="11:18">
      <c r="K39">
        <v>35</v>
      </c>
      <c r="L39">
        <v>23457</v>
      </c>
      <c r="M39" s="24">
        <f t="shared" si="8"/>
        <v>25.469351667655506</v>
      </c>
      <c r="N39" s="24">
        <f t="shared" si="4"/>
        <v>20.991223901913884</v>
      </c>
      <c r="O39" s="24">
        <f t="shared" si="9"/>
        <v>99.478371501272264</v>
      </c>
      <c r="P39" s="24">
        <f t="shared" si="5"/>
        <v>255.07274743915966</v>
      </c>
      <c r="Q39" s="24">
        <f t="shared" si="10"/>
        <v>534.63247863247864</v>
      </c>
      <c r="R39" s="24">
        <f t="shared" si="6"/>
        <v>3084.418145956608</v>
      </c>
    </row>
    <row r="40" spans="11:18">
      <c r="K40">
        <v>36</v>
      </c>
      <c r="L40">
        <v>24674</v>
      </c>
      <c r="M40" s="24">
        <f t="shared" si="8"/>
        <v>26.79075683368427</v>
      </c>
      <c r="N40" s="24">
        <f t="shared" si="4"/>
        <v>22.080294093695834</v>
      </c>
      <c r="O40" s="24">
        <f t="shared" si="9"/>
        <v>104.63952502120441</v>
      </c>
      <c r="P40" s="24">
        <f t="shared" si="5"/>
        <v>268.30647441334463</v>
      </c>
      <c r="Q40" s="24">
        <f t="shared" si="10"/>
        <v>562.37037037037032</v>
      </c>
      <c r="R40" s="24">
        <f t="shared" si="6"/>
        <v>3244.4444444444448</v>
      </c>
    </row>
    <row r="41" spans="11:18">
      <c r="K41">
        <v>37</v>
      </c>
      <c r="L41">
        <v>25923</v>
      </c>
      <c r="M41" s="24">
        <f t="shared" si="8"/>
        <v>28.146907246477966</v>
      </c>
      <c r="N41" s="24">
        <f t="shared" si="4"/>
        <v>23.198000477866461</v>
      </c>
      <c r="O41" s="24">
        <f t="shared" si="9"/>
        <v>109.93638676844783</v>
      </c>
      <c r="P41" s="24">
        <f t="shared" si="5"/>
        <v>281.88817120114828</v>
      </c>
      <c r="Q41" s="24">
        <f t="shared" si="10"/>
        <v>590.83760683760681</v>
      </c>
      <c r="R41" s="24">
        <f t="shared" si="6"/>
        <v>3408.6785009861937</v>
      </c>
    </row>
    <row r="42" spans="11:18">
      <c r="K42">
        <v>38</v>
      </c>
      <c r="L42">
        <v>27205</v>
      </c>
      <c r="M42" s="24">
        <f t="shared" si="8"/>
        <v>29.538888694997997</v>
      </c>
      <c r="N42" s="24">
        <f t="shared" si="4"/>
        <v>24.345237935437918</v>
      </c>
      <c r="O42" s="24">
        <f t="shared" si="9"/>
        <v>115.37319762510602</v>
      </c>
      <c r="P42" s="24">
        <f t="shared" si="5"/>
        <v>295.8287118592462</v>
      </c>
      <c r="Q42" s="24">
        <f t="shared" si="10"/>
        <v>620.05698005698002</v>
      </c>
      <c r="R42" s="24">
        <f t="shared" si="6"/>
        <v>3577.2518080210393</v>
      </c>
    </row>
    <row r="43" spans="11:18">
      <c r="K43">
        <v>39</v>
      </c>
      <c r="L43">
        <v>28518</v>
      </c>
      <c r="M43" s="24">
        <f t="shared" si="8"/>
        <v>30.964529601321555</v>
      </c>
      <c r="N43" s="24">
        <f t="shared" si="4"/>
        <v>25.520216704385906</v>
      </c>
      <c r="O43" s="24">
        <f t="shared" si="9"/>
        <v>120.94147582697201</v>
      </c>
      <c r="P43" s="24">
        <f t="shared" si="5"/>
        <v>310.1063482742872</v>
      </c>
      <c r="Q43" s="24">
        <f t="shared" si="10"/>
        <v>649.982905982906</v>
      </c>
      <c r="R43" s="24">
        <f t="shared" si="6"/>
        <v>3749.9013806706121</v>
      </c>
    </row>
    <row r="44" spans="11:18">
      <c r="K44" s="1">
        <v>40</v>
      </c>
      <c r="L44" s="1">
        <v>29864</v>
      </c>
      <c r="M44" s="25">
        <f t="shared" si="8"/>
        <v>32.426001543371449</v>
      </c>
      <c r="N44" s="26">
        <f t="shared" si="4"/>
        <v>26.724726546734715</v>
      </c>
      <c r="O44" s="25">
        <f t="shared" si="9"/>
        <v>126.64970313825275</v>
      </c>
      <c r="P44" s="26">
        <f t="shared" si="5"/>
        <v>324.74282855962247</v>
      </c>
      <c r="Q44" s="25">
        <f t="shared" si="10"/>
        <v>680.66096866096871</v>
      </c>
      <c r="R44" s="26">
        <f t="shared" si="6"/>
        <v>3926.8902038132815</v>
      </c>
    </row>
    <row r="45" spans="11:18">
      <c r="K45">
        <v>41</v>
      </c>
      <c r="L45">
        <v>31241</v>
      </c>
      <c r="M45" s="24">
        <f t="shared" si="8"/>
        <v>33.921132943224862</v>
      </c>
      <c r="N45" s="24">
        <f t="shared" si="4"/>
        <v>27.956977700460062</v>
      </c>
      <c r="O45" s="24">
        <f t="shared" si="9"/>
        <v>132.48939779474131</v>
      </c>
      <c r="P45" s="24">
        <f t="shared" si="5"/>
        <v>339.71640460190076</v>
      </c>
      <c r="Q45" s="24">
        <f t="shared" si="10"/>
        <v>712.04558404558406</v>
      </c>
      <c r="R45" s="24">
        <f t="shared" si="6"/>
        <v>4107.9552925706776</v>
      </c>
    </row>
    <row r="46" spans="11:18">
      <c r="K46">
        <v>42</v>
      </c>
      <c r="L46">
        <v>32651</v>
      </c>
      <c r="M46" s="24">
        <f t="shared" si="8"/>
        <v>35.452095378804621</v>
      </c>
      <c r="N46" s="24">
        <f t="shared" si="4"/>
        <v>29.21875992758623</v>
      </c>
      <c r="O46" s="24">
        <f t="shared" si="9"/>
        <v>138.4690415606446</v>
      </c>
      <c r="P46" s="24">
        <f t="shared" si="5"/>
        <v>355.04882451447338</v>
      </c>
      <c r="Q46" s="24">
        <f t="shared" si="10"/>
        <v>744.18233618233614</v>
      </c>
      <c r="R46" s="24">
        <f t="shared" si="6"/>
        <v>4293.3596318211712</v>
      </c>
    </row>
    <row r="47" spans="11:18">
      <c r="K47">
        <v>43</v>
      </c>
      <c r="L47">
        <v>34093</v>
      </c>
      <c r="M47" s="24">
        <f t="shared" si="8"/>
        <v>37.017803061149301</v>
      </c>
      <c r="N47" s="24">
        <f t="shared" si="4"/>
        <v>30.509178347101081</v>
      </c>
      <c r="O47" s="24">
        <f t="shared" si="9"/>
        <v>144.5843935538592</v>
      </c>
      <c r="P47" s="24">
        <f t="shared" si="5"/>
        <v>370.72921424066459</v>
      </c>
      <c r="Q47" s="24">
        <f t="shared" si="10"/>
        <v>777.04843304843303</v>
      </c>
      <c r="R47" s="24">
        <f t="shared" si="6"/>
        <v>4482.9717291255756</v>
      </c>
    </row>
    <row r="48" spans="11:18">
      <c r="K48">
        <v>44</v>
      </c>
      <c r="L48">
        <v>35567</v>
      </c>
      <c r="M48" s="24">
        <f t="shared" si="8"/>
        <v>38.618255990258916</v>
      </c>
      <c r="N48" s="24">
        <f t="shared" si="4"/>
        <v>31.828232959004609</v>
      </c>
      <c r="O48" s="24">
        <f t="shared" si="9"/>
        <v>150.83545377438506</v>
      </c>
      <c r="P48" s="24">
        <f t="shared" si="5"/>
        <v>386.7575737804745</v>
      </c>
      <c r="Q48" s="24">
        <f t="shared" si="10"/>
        <v>810.6438746438746</v>
      </c>
      <c r="R48" s="24">
        <f t="shared" si="6"/>
        <v>4676.7915844838926</v>
      </c>
    </row>
    <row r="49" spans="11:18">
      <c r="K49">
        <v>45</v>
      </c>
      <c r="L49">
        <v>37073</v>
      </c>
      <c r="M49" s="24">
        <f t="shared" si="8"/>
        <v>40.253454166133459</v>
      </c>
      <c r="N49" s="24">
        <f t="shared" si="4"/>
        <v>33.175923763296815</v>
      </c>
      <c r="O49" s="24">
        <f t="shared" si="9"/>
        <v>157.22222222222223</v>
      </c>
      <c r="P49" s="24">
        <f t="shared" si="5"/>
        <v>403.13390313390312</v>
      </c>
      <c r="Q49" s="24">
        <f t="shared" si="10"/>
        <v>844.96866096866097</v>
      </c>
      <c r="R49" s="24">
        <f t="shared" si="6"/>
        <v>4874.8191978961222</v>
      </c>
    </row>
    <row r="50" spans="11:18">
      <c r="K50">
        <v>46</v>
      </c>
      <c r="L50">
        <v>38611</v>
      </c>
      <c r="M50" s="24">
        <f t="shared" si="8"/>
        <v>41.923397588772936</v>
      </c>
      <c r="N50" s="24">
        <f t="shared" si="4"/>
        <v>34.552250759977703</v>
      </c>
      <c r="O50" s="24">
        <f t="shared" si="9"/>
        <v>163.74469889737065</v>
      </c>
      <c r="P50" s="24">
        <f t="shared" si="5"/>
        <v>419.85820230095038</v>
      </c>
      <c r="Q50" s="24">
        <f t="shared" si="10"/>
        <v>880.02279202279203</v>
      </c>
      <c r="R50" s="24">
        <f t="shared" si="6"/>
        <v>5077.0545693622626</v>
      </c>
    </row>
    <row r="51" spans="11:18">
      <c r="K51">
        <v>47</v>
      </c>
      <c r="L51">
        <v>40182</v>
      </c>
      <c r="M51" s="24">
        <f t="shared" si="8"/>
        <v>43.629172047138745</v>
      </c>
      <c r="N51" s="24">
        <f t="shared" si="4"/>
        <v>35.958108830059416</v>
      </c>
      <c r="O51" s="24">
        <f t="shared" si="9"/>
        <v>170.40712468193382</v>
      </c>
      <c r="P51" s="24">
        <f t="shared" si="5"/>
        <v>436.94134533829191</v>
      </c>
      <c r="Q51" s="24">
        <f t="shared" si="10"/>
        <v>915.82905982905982</v>
      </c>
      <c r="R51" s="24">
        <f t="shared" si="6"/>
        <v>5283.6291913215</v>
      </c>
    </row>
    <row r="52" spans="11:18">
      <c r="K52">
        <v>48</v>
      </c>
      <c r="L52">
        <v>41784</v>
      </c>
      <c r="M52" s="24">
        <f t="shared" si="8"/>
        <v>45.368605963308084</v>
      </c>
      <c r="N52" s="24">
        <f t="shared" si="4"/>
        <v>37.39170821151766</v>
      </c>
      <c r="O52" s="24">
        <f t="shared" si="9"/>
        <v>177.20101781170482</v>
      </c>
      <c r="P52" s="24">
        <f t="shared" si="5"/>
        <v>454.36158413257647</v>
      </c>
      <c r="Q52" s="24">
        <f t="shared" si="10"/>
        <v>952.34188034188037</v>
      </c>
      <c r="R52" s="24">
        <f t="shared" si="6"/>
        <v>5494.2800788954646</v>
      </c>
    </row>
    <row r="53" spans="11:18">
      <c r="K53">
        <v>49</v>
      </c>
      <c r="L53">
        <v>43419</v>
      </c>
      <c r="M53" s="24">
        <f t="shared" si="8"/>
        <v>47.143870915203749</v>
      </c>
      <c r="N53" s="24">
        <f t="shared" si="4"/>
        <v>38.854838666376729</v>
      </c>
      <c r="O53" s="24">
        <f t="shared" si="9"/>
        <v>184.13486005089058</v>
      </c>
      <c r="P53" s="24">
        <f t="shared" si="5"/>
        <v>472.14066679715535</v>
      </c>
      <c r="Q53" s="24">
        <f t="shared" si="10"/>
        <v>989.60683760683764</v>
      </c>
      <c r="R53" s="24">
        <f t="shared" si="6"/>
        <v>5709.2702169625254</v>
      </c>
    </row>
    <row r="54" spans="11:18">
      <c r="K54" s="1">
        <v>50</v>
      </c>
      <c r="L54" s="1">
        <v>45085</v>
      </c>
      <c r="M54" s="25">
        <f t="shared" si="8"/>
        <v>48.952795324902951</v>
      </c>
      <c r="N54" s="26">
        <f t="shared" si="4"/>
        <v>40.345710432612336</v>
      </c>
      <c r="O54" s="25">
        <f t="shared" si="9"/>
        <v>191.20016963528414</v>
      </c>
      <c r="P54" s="26">
        <f t="shared" si="5"/>
        <v>490.25684521867726</v>
      </c>
      <c r="Q54" s="25">
        <f t="shared" si="10"/>
        <v>1027.5783475783476</v>
      </c>
      <c r="R54" s="26">
        <f t="shared" si="6"/>
        <v>5928.3366206443143</v>
      </c>
    </row>
  </sheetData>
  <mergeCells count="1">
    <mergeCell ref="M3:R3"/>
  </mergeCells>
  <phoneticPr fontId="2" type="noConversion"/>
  <dataValidations disablePrompts="1" count="2">
    <dataValidation type="list" allowBlank="1" showInputMessage="1" showErrorMessage="1" sqref="C14 C20:C22">
      <formula1>$C$5:$C$11</formula1>
    </dataValidation>
    <dataValidation type="list" allowBlank="1" showInputMessage="1" showErrorMessage="1" sqref="I20">
      <formula1>$K$5:$K$54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2016-06-30T12:34:36Z</dcterms:created>
  <dcterms:modified xsi:type="dcterms:W3CDTF">2016-06-30T17:36:11Z</dcterms:modified>
</cp:coreProperties>
</file>