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H:\JW_Work\05. DataSheet\Work DB\"/>
    </mc:Choice>
  </mc:AlternateContent>
  <bookViews>
    <workbookView xWindow="0" yWindow="0" windowWidth="28800" windowHeight="14445" tabRatio="854"/>
  </bookViews>
  <sheets>
    <sheet name="GDRaideReward" sheetId="1" r:id="rId1"/>
    <sheet name="GuildRaidStageReward" sheetId="11" r:id="rId2"/>
    <sheet name="PVPRanking 리그" sheetId="16" r:id="rId3"/>
    <sheet name="GuildPVPGuildRanking" sheetId="14" r:id="rId4"/>
    <sheet name="GuildContributivenessRanking" sheetId="15" r:id="rId5"/>
    <sheet name="GuildBraveBattleRanking" sheetId="17" r:id="rId6"/>
  </sheets>
  <calcPr calcId="171027"/>
</workbook>
</file>

<file path=xl/calcChain.xml><?xml version="1.0" encoding="utf-8"?>
<calcChain xmlns="http://schemas.openxmlformats.org/spreadsheetml/2006/main">
  <c r="H21" i="17" l="1"/>
  <c r="B21" i="17"/>
  <c r="L20" i="17"/>
  <c r="L19" i="17" s="1"/>
  <c r="L18" i="17" s="1"/>
  <c r="H20" i="17"/>
  <c r="B20" i="17"/>
  <c r="H19" i="17"/>
  <c r="B19" i="17"/>
  <c r="H18" i="17"/>
  <c r="B18" i="17"/>
  <c r="H17" i="17"/>
  <c r="B17" i="17"/>
  <c r="L16" i="17"/>
  <c r="H16" i="17"/>
  <c r="B16" i="17"/>
  <c r="L15" i="17"/>
  <c r="H15" i="17"/>
  <c r="B15" i="17"/>
  <c r="L14" i="17"/>
  <c r="H14" i="17"/>
  <c r="B14" i="17"/>
  <c r="L13" i="17"/>
  <c r="L12" i="17" s="1"/>
  <c r="H13" i="17"/>
  <c r="B13" i="17"/>
  <c r="K12" i="17"/>
  <c r="K18" i="17" s="1"/>
  <c r="K19" i="17" s="1"/>
  <c r="K20" i="17" s="1"/>
  <c r="K21" i="17" s="1"/>
  <c r="H12" i="17"/>
  <c r="B12" i="17"/>
  <c r="H11" i="17"/>
  <c r="B11" i="17"/>
  <c r="L10" i="17"/>
  <c r="L9" i="17" s="1"/>
  <c r="D8" i="17"/>
  <c r="D9" i="17" s="1"/>
  <c r="D10" i="17" s="1"/>
  <c r="D11" i="17" s="1"/>
  <c r="D12" i="17" s="1"/>
  <c r="D13" i="17" s="1"/>
  <c r="D14" i="17" s="1"/>
  <c r="D15" i="17" s="1"/>
  <c r="D16" i="17" s="1"/>
  <c r="D17" i="17" s="1"/>
  <c r="D18" i="17" s="1"/>
  <c r="D19" i="17" s="1"/>
  <c r="D20" i="17" s="1"/>
  <c r="D21" i="17" s="1"/>
  <c r="L7" i="17"/>
  <c r="K7" i="17"/>
  <c r="K8" i="17" s="1"/>
  <c r="K9" i="17" s="1"/>
  <c r="K10" i="17" s="1"/>
  <c r="K11" i="17" s="1"/>
  <c r="E7" i="17"/>
  <c r="E8" i="17" s="1"/>
  <c r="E9" i="17" s="1"/>
  <c r="E10" i="17" s="1"/>
  <c r="E11" i="17" s="1"/>
  <c r="E12" i="17" s="1"/>
  <c r="E13" i="17" s="1"/>
  <c r="E14" i="17" s="1"/>
  <c r="E15" i="17" s="1"/>
  <c r="E16" i="17" s="1"/>
  <c r="E17" i="17" s="1"/>
  <c r="E18" i="17" s="1"/>
  <c r="E19" i="17" s="1"/>
  <c r="E20" i="17" s="1"/>
  <c r="E21" i="17" s="1"/>
  <c r="D7" i="17"/>
  <c r="C7" i="17"/>
  <c r="C8" i="17" s="1"/>
  <c r="C9" i="17" s="1"/>
  <c r="C10" i="17" s="1"/>
  <c r="C11" i="17" s="1"/>
  <c r="C12" i="17" s="1"/>
  <c r="C13" i="17" s="1"/>
  <c r="C14" i="17" s="1"/>
  <c r="C15" i="17" s="1"/>
  <c r="C16" i="17" s="1"/>
  <c r="C17" i="17" s="1"/>
  <c r="C18" i="17" s="1"/>
  <c r="C19" i="17" s="1"/>
  <c r="C20" i="17" s="1"/>
  <c r="C21" i="17" s="1"/>
  <c r="K13" i="17" l="1"/>
  <c r="K14" i="17" s="1"/>
  <c r="K15" i="17" s="1"/>
  <c r="K16" i="17" s="1"/>
  <c r="K17" i="17" s="1"/>
  <c r="O20" i="16" l="1"/>
  <c r="O19" i="16" s="1"/>
  <c r="O18" i="16" s="1"/>
  <c r="O16" i="16"/>
  <c r="O15" i="16"/>
  <c r="O14" i="16" s="1"/>
  <c r="O13" i="16" s="1"/>
  <c r="O12" i="16" s="1"/>
  <c r="O10" i="16"/>
  <c r="I10" i="16"/>
  <c r="H10" i="16"/>
  <c r="L10" i="16" s="1"/>
  <c r="O9" i="16"/>
  <c r="L9" i="16"/>
  <c r="I9" i="16"/>
  <c r="L8" i="16"/>
  <c r="O7" i="16"/>
  <c r="N7" i="16"/>
  <c r="N12" i="16" s="1"/>
  <c r="L7" i="16"/>
  <c r="I7" i="16"/>
  <c r="I8" i="16" s="1"/>
  <c r="E7" i="16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D7" i="16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D21" i="16" s="1"/>
  <c r="C7" i="16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L6" i="16"/>
  <c r="N8" i="16" l="1"/>
  <c r="N9" i="16" s="1"/>
  <c r="N10" i="16" s="1"/>
  <c r="N11" i="16" s="1"/>
  <c r="N13" i="16"/>
  <c r="N14" i="16" s="1"/>
  <c r="N15" i="16" s="1"/>
  <c r="N16" i="16" s="1"/>
  <c r="N17" i="16" s="1"/>
  <c r="N18" i="16"/>
  <c r="N19" i="16" s="1"/>
  <c r="N20" i="16" s="1"/>
  <c r="N21" i="16" s="1"/>
  <c r="H11" i="16"/>
  <c r="I11" i="16"/>
  <c r="L11" i="16" l="1"/>
  <c r="I12" i="16"/>
  <c r="H12" i="16"/>
  <c r="B13" i="15"/>
  <c r="B12" i="15"/>
  <c r="B11" i="15"/>
  <c r="B10" i="15"/>
  <c r="B9" i="15"/>
  <c r="B8" i="15"/>
  <c r="D7" i="15"/>
  <c r="D8" i="15" s="1"/>
  <c r="D9" i="15" s="1"/>
  <c r="D10" i="15" s="1"/>
  <c r="D11" i="15" s="1"/>
  <c r="D12" i="15" s="1"/>
  <c r="D13" i="15" s="1"/>
  <c r="C7" i="15"/>
  <c r="C8" i="15" s="1"/>
  <c r="C9" i="15" s="1"/>
  <c r="C10" i="15" s="1"/>
  <c r="C11" i="15" s="1"/>
  <c r="C12" i="15" s="1"/>
  <c r="C13" i="15" s="1"/>
  <c r="B7" i="15"/>
  <c r="B12" i="14"/>
  <c r="B11" i="14"/>
  <c r="B10" i="14"/>
  <c r="I7" i="14"/>
  <c r="I8" i="14" s="1"/>
  <c r="I9" i="14" s="1"/>
  <c r="I10" i="14" s="1"/>
  <c r="I11" i="14" s="1"/>
  <c r="I12" i="14" s="1"/>
  <c r="I13" i="14" s="1"/>
  <c r="I14" i="14" s="1"/>
  <c r="I15" i="14" s="1"/>
  <c r="H13" i="14"/>
  <c r="H14" i="14" s="1"/>
  <c r="H15" i="14" s="1"/>
  <c r="G13" i="14"/>
  <c r="B13" i="14" s="1"/>
  <c r="B9" i="14"/>
  <c r="B8" i="14"/>
  <c r="B7" i="14"/>
  <c r="D7" i="14"/>
  <c r="D8" i="14" s="1"/>
  <c r="D9" i="14" s="1"/>
  <c r="D10" i="14" s="1"/>
  <c r="D11" i="14" s="1"/>
  <c r="D12" i="14" s="1"/>
  <c r="D13" i="14" s="1"/>
  <c r="D14" i="14" s="1"/>
  <c r="D15" i="14" s="1"/>
  <c r="D16" i="14" s="1"/>
  <c r="D17" i="14" s="1"/>
  <c r="D18" i="14" s="1"/>
  <c r="D19" i="14" s="1"/>
  <c r="C7" i="14"/>
  <c r="C8" i="14" s="1"/>
  <c r="C9" i="14" s="1"/>
  <c r="C10" i="14" s="1"/>
  <c r="C11" i="14" s="1"/>
  <c r="C12" i="14" s="1"/>
  <c r="C13" i="14" s="1"/>
  <c r="C14" i="14" s="1"/>
  <c r="C15" i="14" s="1"/>
  <c r="C16" i="14" s="1"/>
  <c r="C17" i="14" s="1"/>
  <c r="C18" i="14" s="1"/>
  <c r="C19" i="14" s="1"/>
  <c r="L12" i="16" l="1"/>
  <c r="I13" i="16"/>
  <c r="H13" i="16"/>
  <c r="G14" i="14"/>
  <c r="B14" i="14" s="1"/>
  <c r="H16" i="14"/>
  <c r="G16" i="14"/>
  <c r="G15" i="14"/>
  <c r="B15" i="14" s="1"/>
  <c r="B16" i="14" l="1"/>
  <c r="L13" i="16"/>
  <c r="I14" i="16"/>
  <c r="H14" i="16"/>
  <c r="H17" i="14"/>
  <c r="G17" i="14"/>
  <c r="B17" i="14" l="1"/>
  <c r="L14" i="16"/>
  <c r="I15" i="16"/>
  <c r="H15" i="16"/>
  <c r="H18" i="14"/>
  <c r="G18" i="14"/>
  <c r="B18" i="14" l="1"/>
  <c r="L15" i="16"/>
  <c r="I16" i="16"/>
  <c r="H16" i="16"/>
  <c r="H19" i="14"/>
  <c r="G19" i="14"/>
  <c r="B19" i="14" l="1"/>
  <c r="L16" i="16"/>
  <c r="I17" i="16"/>
  <c r="H17" i="16"/>
  <c r="H18" i="16" l="1"/>
  <c r="L17" i="16"/>
  <c r="I18" i="16"/>
  <c r="H19" i="16" l="1"/>
  <c r="L18" i="16"/>
  <c r="I19" i="16"/>
  <c r="H20" i="16" l="1"/>
  <c r="L19" i="16"/>
  <c r="I20" i="16"/>
  <c r="I21" i="16" l="1"/>
  <c r="L20" i="16"/>
  <c r="E7" i="1" l="1"/>
  <c r="E9" i="1" s="1"/>
  <c r="E24" i="1" l="1"/>
  <c r="E25" i="1" s="1"/>
  <c r="E27" i="1" l="1"/>
  <c r="E28" i="1" s="1"/>
  <c r="E26" i="1"/>
  <c r="E42" i="1"/>
  <c r="E43" i="1" s="1"/>
  <c r="C42" i="1"/>
  <c r="C43" i="1" s="1"/>
  <c r="C44" i="1" s="1"/>
  <c r="C24" i="1"/>
  <c r="C27" i="1"/>
  <c r="C30" i="1" s="1"/>
  <c r="C33" i="1" s="1"/>
  <c r="C25" i="1"/>
  <c r="C26" i="1" s="1"/>
  <c r="C45" i="1" l="1"/>
  <c r="C48" i="1" s="1"/>
  <c r="E45" i="1"/>
  <c r="E46" i="1" s="1"/>
  <c r="E44" i="1"/>
  <c r="E29" i="1"/>
  <c r="E30" i="1"/>
  <c r="E31" i="1" s="1"/>
  <c r="C28" i="1"/>
  <c r="C29" i="1" s="1"/>
  <c r="C51" i="1"/>
  <c r="C49" i="1"/>
  <c r="C50" i="1" s="1"/>
  <c r="C46" i="1"/>
  <c r="C47" i="1" s="1"/>
  <c r="C36" i="1"/>
  <c r="C34" i="1"/>
  <c r="C35" i="1" s="1"/>
  <c r="C31" i="1"/>
  <c r="C32" i="1" s="1"/>
  <c r="E47" i="1" l="1"/>
  <c r="E48" i="1"/>
  <c r="E49" i="1" s="1"/>
  <c r="E33" i="1"/>
  <c r="E34" i="1" s="1"/>
  <c r="E32" i="1"/>
  <c r="C54" i="1"/>
  <c r="C52" i="1"/>
  <c r="C53" i="1" s="1"/>
  <c r="C39" i="1"/>
  <c r="C40" i="1" s="1"/>
  <c r="C41" i="1" s="1"/>
  <c r="C37" i="1"/>
  <c r="C38" i="1" s="1"/>
  <c r="E36" i="1" l="1"/>
  <c r="E37" i="1" s="1"/>
  <c r="E35" i="1"/>
  <c r="E51" i="1"/>
  <c r="E52" i="1" s="1"/>
  <c r="E50" i="1"/>
  <c r="C57" i="1"/>
  <c r="C58" i="1" s="1"/>
  <c r="C59" i="1" s="1"/>
  <c r="C55" i="1"/>
  <c r="C56" i="1" s="1"/>
  <c r="E54" i="1" l="1"/>
  <c r="E55" i="1" s="1"/>
  <c r="E53" i="1"/>
  <c r="E39" i="1"/>
  <c r="E40" i="1" s="1"/>
  <c r="E41" i="1" s="1"/>
  <c r="E38" i="1"/>
  <c r="C9" i="1"/>
  <c r="C12" i="1" s="1"/>
  <c r="C15" i="1" s="1"/>
  <c r="C18" i="1" s="1"/>
  <c r="C21" i="1" s="1"/>
  <c r="E10" i="1"/>
  <c r="C7" i="1"/>
  <c r="C8" i="1" s="1"/>
  <c r="E8" i="1"/>
  <c r="E57" i="1" l="1"/>
  <c r="E58" i="1" s="1"/>
  <c r="E59" i="1" s="1"/>
  <c r="E56" i="1"/>
  <c r="E11" i="1"/>
  <c r="E12" i="1"/>
  <c r="E13" i="1" s="1"/>
  <c r="C10" i="1"/>
  <c r="C11" i="1" s="1"/>
  <c r="C16" i="1"/>
  <c r="C17" i="1" s="1"/>
  <c r="C13" i="1"/>
  <c r="C14" i="1" s="1"/>
  <c r="E14" i="1" l="1"/>
  <c r="E15" i="1"/>
  <c r="E16" i="1"/>
  <c r="C19" i="1"/>
  <c r="C20" i="1" s="1"/>
  <c r="C22" i="1"/>
  <c r="C23" i="1" s="1"/>
  <c r="E17" i="1" l="1"/>
  <c r="E18" i="1"/>
  <c r="E19" i="1"/>
  <c r="I19" i="11"/>
  <c r="I26" i="11" s="1"/>
  <c r="I33" i="11" s="1"/>
  <c r="I40" i="11" s="1"/>
  <c r="I47" i="11" s="1"/>
  <c r="I54" i="11" s="1"/>
  <c r="I61" i="11" s="1"/>
  <c r="G19" i="11"/>
  <c r="G26" i="11" s="1"/>
  <c r="G33" i="11" s="1"/>
  <c r="G40" i="11" s="1"/>
  <c r="G47" i="11" s="1"/>
  <c r="G54" i="11" s="1"/>
  <c r="G61" i="11" s="1"/>
  <c r="I18" i="11"/>
  <c r="I25" i="11" s="1"/>
  <c r="I32" i="11" s="1"/>
  <c r="I39" i="11" s="1"/>
  <c r="I46" i="11" s="1"/>
  <c r="I53" i="11" s="1"/>
  <c r="I60" i="11" s="1"/>
  <c r="G18" i="11"/>
  <c r="G25" i="11" s="1"/>
  <c r="G32" i="11" s="1"/>
  <c r="G39" i="11" s="1"/>
  <c r="G46" i="11" s="1"/>
  <c r="G53" i="11" s="1"/>
  <c r="G60" i="11" s="1"/>
  <c r="I17" i="11"/>
  <c r="I24" i="11" s="1"/>
  <c r="I31" i="11" s="1"/>
  <c r="I38" i="11" s="1"/>
  <c r="I45" i="11" s="1"/>
  <c r="I52" i="11" s="1"/>
  <c r="I59" i="11" s="1"/>
  <c r="G17" i="11"/>
  <c r="G24" i="11" s="1"/>
  <c r="G31" i="11" s="1"/>
  <c r="G38" i="11" s="1"/>
  <c r="G45" i="11" s="1"/>
  <c r="G52" i="11" s="1"/>
  <c r="G59" i="11" s="1"/>
  <c r="I16" i="11"/>
  <c r="I23" i="11" s="1"/>
  <c r="I30" i="11" s="1"/>
  <c r="I37" i="11" s="1"/>
  <c r="I44" i="11" s="1"/>
  <c r="I51" i="11" s="1"/>
  <c r="I58" i="11" s="1"/>
  <c r="G16" i="11"/>
  <c r="G23" i="11" s="1"/>
  <c r="G30" i="11" s="1"/>
  <c r="G37" i="11" s="1"/>
  <c r="G44" i="11" s="1"/>
  <c r="G51" i="11" s="1"/>
  <c r="G58" i="11" s="1"/>
  <c r="I15" i="11"/>
  <c r="I22" i="11" s="1"/>
  <c r="I29" i="11" s="1"/>
  <c r="I36" i="11" s="1"/>
  <c r="I43" i="11" s="1"/>
  <c r="I50" i="11" s="1"/>
  <c r="I57" i="11" s="1"/>
  <c r="G15" i="11"/>
  <c r="G22" i="11" s="1"/>
  <c r="G29" i="11" s="1"/>
  <c r="G36" i="11" s="1"/>
  <c r="G43" i="11" s="1"/>
  <c r="G50" i="11" s="1"/>
  <c r="G57" i="11" s="1"/>
  <c r="I14" i="11"/>
  <c r="I21" i="11" s="1"/>
  <c r="I28" i="11" s="1"/>
  <c r="I35" i="11" s="1"/>
  <c r="I42" i="11" s="1"/>
  <c r="I49" i="11" s="1"/>
  <c r="I56" i="11" s="1"/>
  <c r="G14" i="11"/>
  <c r="G21" i="11" s="1"/>
  <c r="G28" i="11" s="1"/>
  <c r="G35" i="11" s="1"/>
  <c r="G42" i="11" s="1"/>
  <c r="G49" i="11" s="1"/>
  <c r="G56" i="11" s="1"/>
  <c r="I13" i="11"/>
  <c r="I20" i="11" s="1"/>
  <c r="I27" i="11" s="1"/>
  <c r="I34" i="11" s="1"/>
  <c r="I41" i="11" s="1"/>
  <c r="I48" i="11" s="1"/>
  <c r="I55" i="11" s="1"/>
  <c r="G13" i="11"/>
  <c r="G20" i="11" s="1"/>
  <c r="G27" i="11" s="1"/>
  <c r="G34" i="11" s="1"/>
  <c r="G41" i="11" s="1"/>
  <c r="G48" i="11" s="1"/>
  <c r="G55" i="11" s="1"/>
  <c r="C13" i="11"/>
  <c r="C20" i="11" s="1"/>
  <c r="C27" i="11" s="1"/>
  <c r="C7" i="11"/>
  <c r="C8" i="11" s="1"/>
  <c r="C9" i="11" s="1"/>
  <c r="C10" i="11" s="1"/>
  <c r="C11" i="11" s="1"/>
  <c r="C12" i="11" s="1"/>
  <c r="C14" i="11" l="1"/>
  <c r="C15" i="11" s="1"/>
  <c r="C16" i="11" s="1"/>
  <c r="C17" i="11" s="1"/>
  <c r="C18" i="11" s="1"/>
  <c r="C19" i="11" s="1"/>
  <c r="E20" i="1"/>
  <c r="E21" i="1"/>
  <c r="E22" i="1" s="1"/>
  <c r="E23" i="1" s="1"/>
  <c r="C28" i="11"/>
  <c r="C29" i="11" s="1"/>
  <c r="C30" i="11" s="1"/>
  <c r="C31" i="11" s="1"/>
  <c r="C32" i="11" s="1"/>
  <c r="C33" i="11" s="1"/>
  <c r="C34" i="11"/>
  <c r="C21" i="11"/>
  <c r="C22" i="11" s="1"/>
  <c r="C23" i="11" s="1"/>
  <c r="C24" i="11" s="1"/>
  <c r="C25" i="11" s="1"/>
  <c r="C26" i="11" s="1"/>
  <c r="C35" i="11" l="1"/>
  <c r="C36" i="11" s="1"/>
  <c r="C37" i="11" s="1"/>
  <c r="C38" i="11" s="1"/>
  <c r="C39" i="11" s="1"/>
  <c r="C40" i="11" s="1"/>
  <c r="C41" i="11"/>
  <c r="C48" i="11" l="1"/>
  <c r="C42" i="11"/>
  <c r="C43" i="11" s="1"/>
  <c r="C44" i="11" s="1"/>
  <c r="C45" i="11" s="1"/>
  <c r="C46" i="11" s="1"/>
  <c r="C47" i="11" s="1"/>
  <c r="C55" i="11" l="1"/>
  <c r="C56" i="11" s="1"/>
  <c r="C57" i="11" s="1"/>
  <c r="C58" i="11" s="1"/>
  <c r="C59" i="11" s="1"/>
  <c r="C60" i="11" s="1"/>
  <c r="C61" i="11" s="1"/>
  <c r="C49" i="11"/>
  <c r="C50" i="11" s="1"/>
  <c r="C51" i="11" s="1"/>
  <c r="C52" i="11" s="1"/>
  <c r="C53" i="11" s="1"/>
  <c r="C54" i="11" s="1"/>
</calcChain>
</file>

<file path=xl/sharedStrings.xml><?xml version="1.0" encoding="utf-8"?>
<sst xmlns="http://schemas.openxmlformats.org/spreadsheetml/2006/main" count="609" uniqueCount="221">
  <si>
    <t>Comment</t>
  </si>
  <si>
    <t>필요한가?</t>
  </si>
  <si>
    <t>Tool</t>
  </si>
  <si>
    <t>Common</t>
  </si>
  <si>
    <t>bool</t>
  </si>
  <si>
    <t>string</t>
  </si>
  <si>
    <t>int</t>
  </si>
  <si>
    <t>enum : 
sbyte : 
Define.Character.eClass</t>
  </si>
  <si>
    <t>enum : 
sbyte : 
eEquipType</t>
  </si>
  <si>
    <t>enum : 
sbyte : 
Define.Item.eGrade</t>
  </si>
  <si>
    <t>Read</t>
  </si>
  <si>
    <t>Description</t>
  </si>
  <si>
    <t>RewardGeneralCode</t>
  </si>
  <si>
    <t>RequiredClass</t>
  </si>
  <si>
    <t>GeneralTypeCode</t>
  </si>
  <si>
    <t>EquipType</t>
  </si>
  <si>
    <t>Grade</t>
  </si>
  <si>
    <t>All</t>
  </si>
  <si>
    <t>Invalid</t>
  </si>
  <si>
    <t>ItemCount</t>
  </si>
  <si>
    <t>GuildRaidStageReward</t>
  </si>
  <si>
    <t>랭킹 최소범위</t>
  </si>
  <si>
    <t>랭킹 최대 범위</t>
  </si>
  <si>
    <t>1st 보상
젬 보상량</t>
  </si>
  <si>
    <t>1st 보상
길드코인 보상량</t>
  </si>
  <si>
    <t>RankMin</t>
  </si>
  <si>
    <t>RankMax</t>
  </si>
  <si>
    <t>RewardGem</t>
  </si>
  <si>
    <t>1번 보스 순위 보상 - 1위</t>
  </si>
  <si>
    <t>GuildCoin</t>
  </si>
  <si>
    <t>1번 보스 순위 보상 - 2위</t>
  </si>
  <si>
    <t>1번 보스 순위 보상 - 3위</t>
  </si>
  <si>
    <t>1번 보스 순위 보상 - 4위 ~ 10위</t>
  </si>
  <si>
    <t>1번 보스 순위 보상 - 11위 ~20위</t>
  </si>
  <si>
    <t>1번 보스 순위 보상 - 21위 ~30위</t>
  </si>
  <si>
    <t>1번 보스 순위 보상 - 31위 ~50위</t>
  </si>
  <si>
    <t>2번 보스 순위 보상 - 1위</t>
  </si>
  <si>
    <t>2번 보스 순위 보상 - 2위</t>
  </si>
  <si>
    <t>2번 보스 순위 보상 - 3위</t>
  </si>
  <si>
    <t>2번 보스 순위 보상 - 4위 ~ 10위</t>
  </si>
  <si>
    <t>2번 보스 순위 보상 - 11위 ~20위</t>
  </si>
  <si>
    <t>2번 보스 순위 보상 - 21위 ~30위</t>
  </si>
  <si>
    <t>2번 보스 순위 보상 - 31위 ~50위</t>
  </si>
  <si>
    <t>3번 보스 순위 보상 - 1위</t>
  </si>
  <si>
    <t>3번 보스 순위 보상 - 2위</t>
  </si>
  <si>
    <t>3번 보스 순위 보상 - 3위</t>
  </si>
  <si>
    <t>3번 보스 순위 보상 - 4위 ~ 10위</t>
  </si>
  <si>
    <t>3번 보스 순위 보상 - 11위 ~20위</t>
  </si>
  <si>
    <t>3번 보스 순위 보상 - 21위 ~30위</t>
  </si>
  <si>
    <t>3번 보스 순위 보상 - 31위 ~50위</t>
  </si>
  <si>
    <t>4번 보스 순위 보상 - 1위</t>
  </si>
  <si>
    <t>4번 보스 순위 보상 - 2위</t>
  </si>
  <si>
    <t>4번 보스 순위 보상 - 3위</t>
  </si>
  <si>
    <t>4번 보스 순위 보상 - 4위 ~ 10위</t>
  </si>
  <si>
    <t>4번 보스 순위 보상 - 11위 ~20위</t>
  </si>
  <si>
    <t>4번 보스 순위 보상 - 21위 ~30위</t>
  </si>
  <si>
    <t>4번 보스 순위 보상 - 31위 ~50위</t>
  </si>
  <si>
    <t>5번 보스 순위 보상 - 1위</t>
  </si>
  <si>
    <t>5번 보스 순위 보상 - 2위</t>
  </si>
  <si>
    <t>5번 보스 순위 보상 - 3위</t>
  </si>
  <si>
    <t>5번 보스 순위 보상 - 4위 ~ 10위</t>
  </si>
  <si>
    <t>5번 보스 순위 보상 - 11위 ~20위</t>
  </si>
  <si>
    <t>5번 보스 순위 보상 - 21위 ~30위</t>
  </si>
  <si>
    <t>5번 보스 순위 보상 - 31위 ~50위</t>
  </si>
  <si>
    <t>6번 보스 순위 보상 - 1위</t>
  </si>
  <si>
    <t>6번 보스 순위 보상 - 2위</t>
  </si>
  <si>
    <t>6번 보스 순위 보상 - 3위</t>
  </si>
  <si>
    <t>6번 보스 순위 보상 - 4위 ~ 10위</t>
  </si>
  <si>
    <t>6번 보스 순위 보상 - 11위 ~20위</t>
  </si>
  <si>
    <t>6번 보스 순위 보상 - 21위 ~30위</t>
  </si>
  <si>
    <t>6번 보스 순위 보상 - 31위 ~50위</t>
  </si>
  <si>
    <t>7번 보스 순위 보상 - 1위</t>
  </si>
  <si>
    <t>7번 보스 순위 보상 - 2위</t>
  </si>
  <si>
    <t>7번 보스 순위 보상 - 3위</t>
  </si>
  <si>
    <t>7번 보스 순위 보상 - 4위 ~ 10위</t>
  </si>
  <si>
    <t>7번 보스 순위 보상 - 11위 ~20위</t>
  </si>
  <si>
    <t>7번 보스 순위 보상 - 21위 ~30위</t>
  </si>
  <si>
    <t>7번 보스 순위 보상 - 31위 ~50위</t>
  </si>
  <si>
    <t>8번 보스 순위 보상 - 1위</t>
  </si>
  <si>
    <t>8번 보스 순위 보상 - 2위</t>
  </si>
  <si>
    <t>8번 보스 순위 보상 - 3위</t>
  </si>
  <si>
    <t>8번 보스 순위 보상 - 4위 ~ 10위</t>
  </si>
  <si>
    <t>8번 보스 순위 보상 - 11위 ~20위</t>
  </si>
  <si>
    <t>8번 보스 순위 보상 - 21위 ~30위</t>
  </si>
  <si>
    <t>8번 보스 순위 보상 - 31위 ~50위</t>
  </si>
  <si>
    <t>아이템 이름 한글</t>
  </si>
  <si>
    <t>GDRaideReward</t>
  </si>
  <si>
    <t>보물상자 보상 인덱스</t>
    <phoneticPr fontId="25" type="noConversion"/>
  </si>
  <si>
    <t>ChestNum</t>
    <phoneticPr fontId="24" type="noConversion"/>
  </si>
  <si>
    <t>보물상자 번호</t>
    <phoneticPr fontId="24" type="noConversion"/>
  </si>
  <si>
    <t>보물상자 아이템 그룹 인덱스
DB &gt; Shop_GachaItemGroup 참조</t>
    <phoneticPr fontId="25" type="noConversion"/>
  </si>
  <si>
    <t>수호레이드 1번 보스 1단계 - 2번 상자</t>
  </si>
  <si>
    <t>수호레이드 1번 보스 1단계 - 3번 상자</t>
  </si>
  <si>
    <t>수호레이드 1번 보스 2단계 - 1번 상자</t>
  </si>
  <si>
    <t>수호레이드 1번 보스 2단계 - 2번 상자</t>
  </si>
  <si>
    <t>수호레이드 1번 보스 2단계 - 3번 상자</t>
  </si>
  <si>
    <t>수호레이드 1번 보스 3단계 - 1번 상자</t>
  </si>
  <si>
    <t>수호레이드 1번 보스 3단계 - 2번 상자</t>
  </si>
  <si>
    <t>수호레이드 1번 보스 3단계 - 3번 상자</t>
  </si>
  <si>
    <t>수호레이드 1번 보스 4단계 - 1번 상자</t>
  </si>
  <si>
    <t>수호레이드 1번 보스 4단계 - 2번 상자</t>
  </si>
  <si>
    <t>수호레이드 1번 보스 4단계 - 3번 상자</t>
  </si>
  <si>
    <t>수호레이드 1번 보스 5단계 - 1번 상자</t>
  </si>
  <si>
    <t>수호레이드 1번 보스 5단계 - 2번 상자</t>
  </si>
  <si>
    <t>수호레이드 1번 보스 5단계 - 3번 상자</t>
  </si>
  <si>
    <t>수호레이드 1번 보스 6단계 - 1번 상자</t>
  </si>
  <si>
    <t>수호레이드 1번 보스 6단계 - 2번 상자</t>
  </si>
  <si>
    <t>수호레이드 1번 보스 6단계 - 3번 상자</t>
  </si>
  <si>
    <t>수호레이드 1번 보스 1단계 - 1번 상자</t>
    <phoneticPr fontId="24" type="noConversion"/>
  </si>
  <si>
    <t>수호레이드 2번 보스 1단계 - 1번 상자</t>
  </si>
  <si>
    <t>수호레이드 2번 보스 1단계 - 2번 상자</t>
  </si>
  <si>
    <t>수호레이드 2번 보스 1단계 - 3번 상자</t>
  </si>
  <si>
    <t>수호레이드 2번 보스 2단계 - 1번 상자</t>
  </si>
  <si>
    <t>수호레이드 2번 보스 2단계 - 2번 상자</t>
  </si>
  <si>
    <t>수호레이드 2번 보스 2단계 - 3번 상자</t>
  </si>
  <si>
    <t>수호레이드 2번 보스 3단계 - 1번 상자</t>
  </si>
  <si>
    <t>수호레이드 2번 보스 3단계 - 2번 상자</t>
  </si>
  <si>
    <t>수호레이드 2번 보스 3단계 - 3번 상자</t>
  </si>
  <si>
    <t>수호레이드 2번 보스 4단계 - 1번 상자</t>
  </si>
  <si>
    <t>수호레이드 2번 보스 4단계 - 2번 상자</t>
  </si>
  <si>
    <t>수호레이드 2번 보스 4단계 - 3번 상자</t>
  </si>
  <si>
    <t>수호레이드 2번 보스 5단계 - 1번 상자</t>
  </si>
  <si>
    <t>수호레이드 2번 보스 5단계 - 2번 상자</t>
  </si>
  <si>
    <t>수호레이드 2번 보스 5단계 - 3번 상자</t>
  </si>
  <si>
    <t>수호레이드 2번 보스 6단계 - 1번 상자</t>
  </si>
  <si>
    <t>수호레이드 2번 보스 6단계 - 2번 상자</t>
  </si>
  <si>
    <t>수호레이드 2번 보스 6단계 - 3번 상자</t>
  </si>
  <si>
    <t>수호레이드 3번 보스 1단계 - 1번 상자</t>
  </si>
  <si>
    <t>수호레이드 3번 보스 1단계 - 2번 상자</t>
  </si>
  <si>
    <t>수호레이드 3번 보스 1단계 - 3번 상자</t>
  </si>
  <si>
    <t>수호레이드 3번 보스 2단계 - 1번 상자</t>
  </si>
  <si>
    <t>수호레이드 3번 보스 2단계 - 2번 상자</t>
  </si>
  <si>
    <t>수호레이드 3번 보스 2단계 - 3번 상자</t>
  </si>
  <si>
    <t>수호레이드 3번 보스 3단계 - 1번 상자</t>
  </si>
  <si>
    <t>수호레이드 3번 보스 3단계 - 2번 상자</t>
  </si>
  <si>
    <t>수호레이드 3번 보스 3단계 - 3번 상자</t>
  </si>
  <si>
    <t>수호레이드 3번 보스 4단계 - 1번 상자</t>
  </si>
  <si>
    <t>수호레이드 3번 보스 4단계 - 2번 상자</t>
  </si>
  <si>
    <t>수호레이드 3번 보스 4단계 - 3번 상자</t>
  </si>
  <si>
    <t>수호레이드 3번 보스 5단계 - 1번 상자</t>
  </si>
  <si>
    <t>수호레이드 3번 보스 5단계 - 2번 상자</t>
  </si>
  <si>
    <t>수호레이드 3번 보스 5단계 - 3번 상자</t>
  </si>
  <si>
    <t>수호레이드 3번 보스 6단계 - 1번 상자</t>
  </si>
  <si>
    <t>수호레이드 3번 보스 6단계 - 2번 상자</t>
  </si>
  <si>
    <t>수호레이드 3번 보스 6단계 - 3번 상자</t>
  </si>
  <si>
    <t>GachaGradeGroupCode</t>
    <phoneticPr fontId="25" type="noConversion"/>
  </si>
  <si>
    <t>Client</t>
  </si>
  <si>
    <t>3성 룬스톤 뽑기권</t>
  </si>
  <si>
    <t>클래식(티어1)</t>
    <phoneticPr fontId="24" type="noConversion"/>
  </si>
  <si>
    <t>루키(티어1)</t>
    <phoneticPr fontId="24" type="noConversion"/>
  </si>
  <si>
    <t>루키(티어2)</t>
    <phoneticPr fontId="24" type="noConversion"/>
  </si>
  <si>
    <t>루키(티어3)</t>
    <phoneticPr fontId="24" type="noConversion"/>
  </si>
  <si>
    <t>4성 룬스톤 뽑기권</t>
  </si>
  <si>
    <t>챌린저(티어1)</t>
    <phoneticPr fontId="24" type="noConversion"/>
  </si>
  <si>
    <t>챌린저(티어2)</t>
    <phoneticPr fontId="24" type="noConversion"/>
  </si>
  <si>
    <t>챌린저(티어3)</t>
    <phoneticPr fontId="24" type="noConversion"/>
  </si>
  <si>
    <t>프리미어(티어1)</t>
    <phoneticPr fontId="24" type="noConversion"/>
  </si>
  <si>
    <t>프리미어(티어2)</t>
    <phoneticPr fontId="24" type="noConversion"/>
  </si>
  <si>
    <t>프리미어(티어3)</t>
    <phoneticPr fontId="24" type="noConversion"/>
  </si>
  <si>
    <t>5성 룬스톤 뽑기권</t>
  </si>
  <si>
    <t>마스터(티어1)</t>
    <phoneticPr fontId="24" type="noConversion"/>
  </si>
  <si>
    <t>마스터(티어2)</t>
    <phoneticPr fontId="24" type="noConversion"/>
  </si>
  <si>
    <t>마스터(티어3)</t>
    <phoneticPr fontId="24" type="noConversion"/>
  </si>
  <si>
    <t>레전드(티어1)</t>
    <phoneticPr fontId="24" type="noConversion"/>
  </si>
  <si>
    <t>레전드(티어2)</t>
    <phoneticPr fontId="24" type="noConversion"/>
  </si>
  <si>
    <t>6성 룬스톤 뽑기권</t>
  </si>
  <si>
    <t>챔피언(티어1)</t>
    <phoneticPr fontId="24" type="noConversion"/>
  </si>
  <si>
    <t>SeasonItemRewardCount</t>
    <phoneticPr fontId="24" type="noConversion"/>
  </si>
  <si>
    <t>SeasonItemRewardGTC</t>
    <phoneticPr fontId="24" type="noConversion"/>
  </si>
  <si>
    <t>SeasonGemReward</t>
    <phoneticPr fontId="24" type="noConversion"/>
  </si>
  <si>
    <t>NewSeasonStartPoint</t>
    <phoneticPr fontId="24" type="noConversion"/>
  </si>
  <si>
    <t>DemotionPoint</t>
    <phoneticPr fontId="24" type="noConversion"/>
  </si>
  <si>
    <t>MinPlayCountPerDay</t>
    <phoneticPr fontId="24" type="noConversion"/>
  </si>
  <si>
    <t>MaxPoint</t>
    <phoneticPr fontId="24" type="noConversion"/>
  </si>
  <si>
    <t>MinPoint</t>
    <phoneticPr fontId="24" type="noConversion"/>
  </si>
  <si>
    <t>MaxRanker</t>
    <phoneticPr fontId="24" type="noConversion"/>
  </si>
  <si>
    <t>MinRanker</t>
    <phoneticPr fontId="24" type="noConversion"/>
  </si>
  <si>
    <t>NameTextKey</t>
    <phoneticPr fontId="24" type="noConversion"/>
  </si>
  <si>
    <t>RankGrade</t>
    <phoneticPr fontId="24" type="noConversion"/>
  </si>
  <si>
    <t>시즌 정산
아이템 보상 수량</t>
    <phoneticPr fontId="24" type="noConversion"/>
  </si>
  <si>
    <t>시즌 정산
아이템 보상 인덱스</t>
    <phoneticPr fontId="24" type="noConversion"/>
  </si>
  <si>
    <t>시즌 정산 젬 보상량</t>
    <phoneticPr fontId="24" type="noConversion"/>
  </si>
  <si>
    <t>신규 시즌 오픈 시
기본 지급 포인트</t>
    <phoneticPr fontId="24" type="noConversion"/>
  </si>
  <si>
    <t>강등점수</t>
    <phoneticPr fontId="24" type="noConversion"/>
  </si>
  <si>
    <t>강등조건
(1일 최소 참여 횟수)
설정횟수 이상 플레이
하지 않을 경우 등급별로 설정된 포인트 차감
클래식 등급은 차감없음</t>
    <phoneticPr fontId="24" type="noConversion"/>
  </si>
  <si>
    <t>등급
최대 포인트</t>
    <phoneticPr fontId="24" type="noConversion"/>
  </si>
  <si>
    <t>등급
최소 포인트</t>
    <phoneticPr fontId="24" type="noConversion"/>
  </si>
  <si>
    <t>등급내
최대인원 수
-1 : 제한없음</t>
    <phoneticPr fontId="24" type="noConversion"/>
  </si>
  <si>
    <t>등급내
최소인원 수
-1 : 제한없음</t>
    <phoneticPr fontId="24" type="noConversion"/>
  </si>
  <si>
    <t>등급</t>
    <phoneticPr fontId="24" type="noConversion"/>
  </si>
  <si>
    <t>PVPRanking</t>
    <phoneticPr fontId="24" type="noConversion"/>
  </si>
  <si>
    <t>GuildPVPGuildRanking</t>
  </si>
  <si>
    <t>MinPercent</t>
    <phoneticPr fontId="24" type="noConversion"/>
  </si>
  <si>
    <t>MaxPercent</t>
    <phoneticPr fontId="24" type="noConversion"/>
  </si>
  <si>
    <t>1등</t>
    <phoneticPr fontId="24" type="noConversion"/>
  </si>
  <si>
    <t>최대 백분위율
(이하)</t>
    <phoneticPr fontId="24" type="noConversion"/>
  </si>
  <si>
    <t>최소 백분위율
(초과)</t>
    <phoneticPr fontId="24" type="noConversion"/>
  </si>
  <si>
    <t>시즌 정산
명예 포인트 보상 인덱스</t>
    <phoneticPr fontId="24" type="noConversion"/>
  </si>
  <si>
    <t>시즌 정산
명예 포인트 보상 수량</t>
    <phoneticPr fontId="24" type="noConversion"/>
  </si>
  <si>
    <t>GuildPVPGuildRanking</t>
    <phoneticPr fontId="24" type="noConversion"/>
  </si>
  <si>
    <t>7000001</t>
    <phoneticPr fontId="24" type="noConversion"/>
  </si>
  <si>
    <t>8000001</t>
    <phoneticPr fontId="24" type="noConversion"/>
  </si>
  <si>
    <t>8010001</t>
    <phoneticPr fontId="24" type="noConversion"/>
  </si>
  <si>
    <t>Comment
DB &gt; TexPVP</t>
    <phoneticPr fontId="24" type="noConversion"/>
  </si>
  <si>
    <t>Comment
DB &gt; TextGuildPVPGuildRanking</t>
    <phoneticPr fontId="24" type="noConversion"/>
  </si>
  <si>
    <t>MaxCount</t>
    <phoneticPr fontId="24" type="noConversion"/>
  </si>
  <si>
    <t>MinCount</t>
    <phoneticPr fontId="24" type="noConversion"/>
  </si>
  <si>
    <t>MinRate</t>
    <phoneticPr fontId="24" type="noConversion"/>
  </si>
  <si>
    <t>MaxRate</t>
    <phoneticPr fontId="24" type="noConversion"/>
  </si>
  <si>
    <t>1위</t>
    <phoneticPr fontId="24" type="noConversion"/>
  </si>
  <si>
    <t>2~10위</t>
    <phoneticPr fontId="24" type="noConversion"/>
  </si>
  <si>
    <t>11~50위</t>
    <phoneticPr fontId="24" type="noConversion"/>
  </si>
  <si>
    <t>1% 이내</t>
    <phoneticPr fontId="24" type="noConversion"/>
  </si>
  <si>
    <t>51~100위</t>
    <phoneticPr fontId="24" type="noConversion"/>
  </si>
  <si>
    <t>최소인원 수
-1 : 제한없음</t>
    <phoneticPr fontId="24" type="noConversion"/>
  </si>
  <si>
    <t>최대인원 수
-1 : 제한없음</t>
    <phoneticPr fontId="24" type="noConversion"/>
  </si>
  <si>
    <t>최소인원 비율
-1 : 제한없음</t>
    <phoneticPr fontId="24" type="noConversion"/>
  </si>
  <si>
    <t>최대인원 비율
-1 : 제한없음</t>
    <phoneticPr fontId="24" type="noConversion"/>
  </si>
  <si>
    <t>8020001</t>
    <phoneticPr fontId="24" type="noConversion"/>
  </si>
  <si>
    <t>GuildContributivenessRanking</t>
  </si>
  <si>
    <t>GuildContributivenessRanking</t>
    <phoneticPr fontId="2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</si>
</sst>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0_);[Red]\(0\)"/>
  </numFmts>
  <fonts count="28" x14ac:knownFonts="1">
    <font>
      <sz val="11"/>
      <color indexed="8"/>
      <name val="맑은 고딕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1"/>
      <color indexed="8"/>
      <name val="맑은 고딕"/>
      <family val="3"/>
      <charset val="129"/>
    </font>
    <font>
      <sz val="10"/>
      <color indexed="8"/>
      <name val="맑은 고딕"/>
      <family val="3"/>
      <charset val="129"/>
    </font>
    <font>
      <b/>
      <sz val="10"/>
      <color indexed="9"/>
      <name val="맑은 고딕"/>
      <family val="3"/>
      <charset val="129"/>
    </font>
    <font>
      <sz val="10"/>
      <color indexed="9"/>
      <name val="맑은 고딕"/>
      <family val="3"/>
      <charset val="129"/>
    </font>
    <font>
      <b/>
      <sz val="9"/>
      <color indexed="9"/>
      <name val="맑은 고딕"/>
      <family val="3"/>
      <charset val="129"/>
    </font>
    <font>
      <sz val="8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</fonts>
  <fills count="5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CE6F1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6591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49998474074526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</borders>
  <cellStyleXfs count="48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41" fontId="19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21" fillId="34" borderId="10" xfId="44" applyNumberFormat="1" applyFont="1" applyFill="1" applyBorder="1" applyAlignment="1">
      <alignment horizontal="center" vertical="center"/>
    </xf>
    <xf numFmtId="49" fontId="21" fillId="35" borderId="0" xfId="0" applyNumberFormat="1" applyFont="1" applyFill="1" applyAlignment="1">
      <alignment horizontal="center" vertical="center" wrapText="1"/>
    </xf>
    <xf numFmtId="49" fontId="20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vertical="center"/>
    </xf>
    <xf numFmtId="0" fontId="22" fillId="37" borderId="10" xfId="45" applyNumberFormat="1" applyFont="1" applyFill="1" applyBorder="1" applyAlignment="1">
      <alignment horizontal="center" vertical="center"/>
    </xf>
    <xf numFmtId="49" fontId="20" fillId="36" borderId="10" xfId="45" applyNumberFormat="1" applyFont="1" applyFill="1" applyBorder="1" applyAlignment="1">
      <alignment horizontal="center" vertical="center"/>
    </xf>
    <xf numFmtId="49" fontId="21" fillId="38" borderId="11" xfId="44" applyNumberFormat="1" applyFont="1" applyFill="1" applyBorder="1" applyAlignment="1">
      <alignment horizontal="center" vertical="center"/>
    </xf>
    <xf numFmtId="49" fontId="21" fillId="37" borderId="12" xfId="45" applyNumberFormat="1" applyFont="1" applyFill="1" applyBorder="1" applyAlignment="1">
      <alignment horizontal="center" vertical="center"/>
    </xf>
    <xf numFmtId="49" fontId="20" fillId="36" borderId="10" xfId="45" applyNumberFormat="1" applyFont="1" applyFill="1" applyBorder="1" applyAlignment="1">
      <alignment horizontal="center" vertical="center" wrapText="1"/>
    </xf>
    <xf numFmtId="0" fontId="21" fillId="38" borderId="11" xfId="44" applyNumberFormat="1" applyFont="1" applyFill="1" applyBorder="1" applyAlignment="1">
      <alignment horizontal="center" vertical="center"/>
    </xf>
    <xf numFmtId="49" fontId="21" fillId="39" borderId="13" xfId="0" applyNumberFormat="1" applyFont="1" applyFill="1" applyBorder="1" applyAlignment="1">
      <alignment horizontal="center" vertical="center"/>
    </xf>
    <xf numFmtId="49" fontId="21" fillId="39" borderId="13" xfId="0" applyNumberFormat="1" applyFont="1" applyFill="1" applyBorder="1" applyAlignment="1">
      <alignment horizontal="center" vertical="center" wrapText="1"/>
    </xf>
    <xf numFmtId="0" fontId="21" fillId="39" borderId="13" xfId="0" applyNumberFormat="1" applyFont="1" applyFill="1" applyBorder="1" applyAlignment="1">
      <alignment horizontal="center" vertical="center" wrapText="1"/>
    </xf>
    <xf numFmtId="49" fontId="21" fillId="37" borderId="13" xfId="45" applyNumberFormat="1" applyFont="1" applyFill="1" applyBorder="1" applyAlignment="1">
      <alignment horizontal="center" vertical="center"/>
    </xf>
    <xf numFmtId="0" fontId="20" fillId="0" borderId="14" xfId="19" applyFont="1" applyFill="1" applyBorder="1" applyAlignment="1">
      <alignment horizontal="center" vertical="center"/>
    </xf>
    <xf numFmtId="0" fontId="20" fillId="0" borderId="14" xfId="19" applyFont="1" applyFill="1" applyBorder="1" applyAlignment="1">
      <alignment horizontal="left" vertical="center"/>
    </xf>
    <xf numFmtId="0" fontId="20" fillId="40" borderId="14" xfId="19" applyFont="1" applyFill="1" applyBorder="1" applyAlignment="1">
      <alignment horizontal="center" vertical="center"/>
    </xf>
    <xf numFmtId="49" fontId="20" fillId="0" borderId="14" xfId="19" applyNumberFormat="1" applyFont="1" applyFill="1" applyBorder="1" applyAlignment="1">
      <alignment horizontal="center" vertical="center"/>
    </xf>
    <xf numFmtId="0" fontId="20" fillId="42" borderId="14" xfId="19" applyFont="1" applyFill="1" applyBorder="1" applyAlignment="1">
      <alignment horizontal="center" vertical="center"/>
    </xf>
    <xf numFmtId="0" fontId="20" fillId="42" borderId="14" xfId="19" applyFont="1" applyFill="1" applyBorder="1" applyAlignment="1">
      <alignment horizontal="left" vertical="center"/>
    </xf>
    <xf numFmtId="49" fontId="20" fillId="42" borderId="14" xfId="19" applyNumberFormat="1" applyFont="1" applyFill="1" applyBorder="1" applyAlignment="1">
      <alignment horizontal="center" vertical="center"/>
    </xf>
    <xf numFmtId="0" fontId="26" fillId="0" borderId="0" xfId="0" applyFont="1">
      <alignment vertical="center"/>
    </xf>
    <xf numFmtId="49" fontId="21" fillId="38" borderId="10" xfId="44" applyNumberFormat="1" applyFont="1" applyFill="1" applyBorder="1" applyAlignment="1">
      <alignment horizontal="center" vertical="center"/>
    </xf>
    <xf numFmtId="0" fontId="20" fillId="43" borderId="14" xfId="19" applyFont="1" applyFill="1" applyBorder="1" applyAlignment="1">
      <alignment horizontal="center" vertical="center"/>
    </xf>
    <xf numFmtId="0" fontId="20" fillId="43" borderId="14" xfId="0" applyFont="1" applyFill="1" applyBorder="1" applyAlignment="1">
      <alignment horizontal="left" vertical="center"/>
    </xf>
    <xf numFmtId="0" fontId="20" fillId="44" borderId="14" xfId="19" applyFont="1" applyFill="1" applyBorder="1" applyAlignment="1">
      <alignment horizontal="center" vertical="center"/>
    </xf>
    <xf numFmtId="0" fontId="20" fillId="44" borderId="14" xfId="0" applyFont="1" applyFill="1" applyBorder="1" applyAlignment="1">
      <alignment horizontal="left" vertical="center"/>
    </xf>
    <xf numFmtId="0" fontId="26" fillId="40" borderId="14" xfId="0" applyFont="1" applyFill="1" applyBorder="1" applyAlignment="1">
      <alignment horizontal="center" vertical="center"/>
    </xf>
    <xf numFmtId="49" fontId="21" fillId="39" borderId="15" xfId="0" applyNumberFormat="1" applyFont="1" applyFill="1" applyBorder="1" applyAlignment="1">
      <alignment horizontal="center" vertical="center"/>
    </xf>
    <xf numFmtId="49" fontId="21" fillId="37" borderId="16" xfId="45" applyNumberFormat="1" applyFont="1" applyFill="1" applyBorder="1" applyAlignment="1">
      <alignment horizontal="center" vertical="center"/>
    </xf>
    <xf numFmtId="49" fontId="23" fillId="37" borderId="16" xfId="45" applyNumberFormat="1" applyFont="1" applyFill="1" applyBorder="1" applyAlignment="1">
      <alignment horizontal="center" vertical="center"/>
    </xf>
    <xf numFmtId="0" fontId="20" fillId="45" borderId="17" xfId="43" applyNumberFormat="1" applyFont="1" applyFill="1" applyBorder="1" applyAlignment="1">
      <alignment horizontal="center" vertical="center"/>
    </xf>
    <xf numFmtId="0" fontId="20" fillId="45" borderId="17" xfId="43" applyNumberFormat="1" applyFont="1" applyFill="1" applyBorder="1" applyAlignment="1">
      <alignment horizontal="right" vertical="center"/>
    </xf>
    <xf numFmtId="176" fontId="27" fillId="45" borderId="17" xfId="47" applyNumberFormat="1" applyFont="1" applyFill="1" applyBorder="1" applyAlignment="1">
      <alignment horizontal="right" vertical="center" wrapText="1"/>
    </xf>
    <xf numFmtId="0" fontId="20" fillId="41" borderId="17" xfId="43" applyNumberFormat="1" applyFont="1" applyFill="1" applyBorder="1" applyAlignment="1">
      <alignment horizontal="center" vertical="center"/>
    </xf>
    <xf numFmtId="0" fontId="20" fillId="41" borderId="17" xfId="43" applyNumberFormat="1" applyFont="1" applyFill="1" applyBorder="1" applyAlignment="1">
      <alignment horizontal="right" vertical="center"/>
    </xf>
    <xf numFmtId="176" fontId="27" fillId="41" borderId="17" xfId="47" applyNumberFormat="1" applyFont="1" applyFill="1" applyBorder="1" applyAlignment="1">
      <alignment horizontal="right" vertical="center" wrapText="1"/>
    </xf>
    <xf numFmtId="0" fontId="20" fillId="46" borderId="17" xfId="43" applyNumberFormat="1" applyFont="1" applyFill="1" applyBorder="1" applyAlignment="1">
      <alignment horizontal="center" vertical="center"/>
    </xf>
    <xf numFmtId="0" fontId="20" fillId="46" borderId="17" xfId="43" applyNumberFormat="1" applyFont="1" applyFill="1" applyBorder="1" applyAlignment="1">
      <alignment horizontal="right" vertical="center"/>
    </xf>
    <xf numFmtId="176" fontId="27" fillId="46" borderId="17" xfId="47" applyNumberFormat="1" applyFont="1" applyFill="1" applyBorder="1" applyAlignment="1">
      <alignment horizontal="right" vertical="center" wrapText="1"/>
    </xf>
    <xf numFmtId="0" fontId="20" fillId="47" borderId="17" xfId="43" applyNumberFormat="1" applyFont="1" applyFill="1" applyBorder="1" applyAlignment="1">
      <alignment horizontal="center" vertical="center"/>
    </xf>
    <xf numFmtId="0" fontId="20" fillId="47" borderId="17" xfId="43" applyNumberFormat="1" applyFont="1" applyFill="1" applyBorder="1" applyAlignment="1">
      <alignment horizontal="right" vertical="center"/>
    </xf>
    <xf numFmtId="176" fontId="27" fillId="47" borderId="17" xfId="47" applyNumberFormat="1" applyFont="1" applyFill="1" applyBorder="1" applyAlignment="1">
      <alignment horizontal="right" vertical="center" wrapText="1"/>
    </xf>
    <xf numFmtId="0" fontId="20" fillId="48" borderId="17" xfId="43" applyNumberFormat="1" applyFont="1" applyFill="1" applyBorder="1" applyAlignment="1">
      <alignment horizontal="center" vertical="center"/>
    </xf>
    <xf numFmtId="0" fontId="20" fillId="48" borderId="17" xfId="43" applyNumberFormat="1" applyFont="1" applyFill="1" applyBorder="1" applyAlignment="1">
      <alignment horizontal="right" vertical="center"/>
    </xf>
    <xf numFmtId="176" fontId="27" fillId="48" borderId="17" xfId="47" applyNumberFormat="1" applyFont="1" applyFill="1" applyBorder="1" applyAlignment="1">
      <alignment horizontal="right" vertical="center" wrapText="1"/>
    </xf>
    <xf numFmtId="0" fontId="20" fillId="49" borderId="17" xfId="43" applyNumberFormat="1" applyFont="1" applyFill="1" applyBorder="1" applyAlignment="1">
      <alignment horizontal="center" vertical="center"/>
    </xf>
    <xf numFmtId="0" fontId="20" fillId="49" borderId="17" xfId="43" applyNumberFormat="1" applyFont="1" applyFill="1" applyBorder="1" applyAlignment="1">
      <alignment horizontal="right" vertical="center"/>
    </xf>
    <xf numFmtId="176" fontId="27" fillId="49" borderId="17" xfId="47" applyNumberFormat="1" applyFont="1" applyFill="1" applyBorder="1" applyAlignment="1">
      <alignment horizontal="right" vertical="center" wrapText="1"/>
    </xf>
    <xf numFmtId="0" fontId="20" fillId="50" borderId="17" xfId="43" applyNumberFormat="1" applyFont="1" applyFill="1" applyBorder="1" applyAlignment="1">
      <alignment horizontal="center" vertical="center"/>
    </xf>
    <xf numFmtId="0" fontId="20" fillId="50" borderId="17" xfId="43" applyNumberFormat="1" applyFont="1" applyFill="1" applyBorder="1" applyAlignment="1">
      <alignment horizontal="right" vertical="center"/>
    </xf>
    <xf numFmtId="176" fontId="27" fillId="50" borderId="17" xfId="47" applyNumberFormat="1" applyFont="1" applyFill="1" applyBorder="1" applyAlignment="1">
      <alignment horizontal="right" vertical="center" wrapText="1"/>
    </xf>
    <xf numFmtId="0" fontId="20" fillId="40" borderId="17" xfId="19" applyFont="1" applyFill="1" applyBorder="1" applyAlignment="1">
      <alignment horizontal="center" vertical="center"/>
    </xf>
    <xf numFmtId="49" fontId="21" fillId="37" borderId="19" xfId="45" applyNumberFormat="1" applyFont="1" applyFill="1" applyBorder="1" applyAlignment="1">
      <alignment horizontal="center" vertical="center"/>
    </xf>
    <xf numFmtId="49" fontId="20" fillId="40" borderId="18" xfId="19" applyNumberFormat="1" applyFont="1" applyFill="1" applyBorder="1" applyAlignment="1">
      <alignment horizontal="center" vertical="center"/>
    </xf>
    <xf numFmtId="0" fontId="20" fillId="51" borderId="17" xfId="43" applyNumberFormat="1" applyFont="1" applyFill="1" applyBorder="1" applyAlignment="1">
      <alignment horizontal="right" vertical="center"/>
    </xf>
  </cellXfs>
  <cellStyles count="48">
    <cellStyle name="20% - 강조색1" xfId="19" builtinId="30" customBuiltin="1"/>
    <cellStyle name="20% - 강조색1 2" xfId="42"/>
    <cellStyle name="20% - 강조색1 3" xfId="43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Excel Built-in Normal 2" xfId="44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쉼표 [0]" xfId="47" builtinId="6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 customBuiltin="1"/>
    <cellStyle name="표준 2" xfId="45"/>
    <cellStyle name="표준 4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tabSelected="1" workbookViewId="0">
      <pane ySplit="5" topLeftCell="A6" activePane="bottomLeft" state="frozen"/>
      <selection pane="bottomLeft" activeCell="G24" sqref="G24"/>
    </sheetView>
  </sheetViews>
  <sheetFormatPr defaultColWidth="9" defaultRowHeight="16.5" customHeight="1" x14ac:dyDescent="0.3"/>
  <cols>
    <col min="1" max="1" width="21.125" bestFit="1" customWidth="1"/>
    <col min="2" max="2" width="39.5" style="1" bestFit="1" customWidth="1"/>
    <col min="3" max="3" width="17.75" style="1" bestFit="1" customWidth="1"/>
    <col min="4" max="4" width="12.125" style="1" bestFit="1" customWidth="1"/>
    <col min="5" max="5" width="29" style="1" bestFit="1" customWidth="1"/>
    <col min="6" max="6" width="22.625" style="1" customWidth="1"/>
    <col min="7" max="8" width="14.625" style="1" customWidth="1"/>
    <col min="9" max="10" width="22.625" style="1" customWidth="1"/>
    <col min="11" max="11" width="14.875" customWidth="1"/>
    <col min="12" max="12" width="19.375" customWidth="1"/>
    <col min="13" max="13" width="16" customWidth="1"/>
  </cols>
  <sheetData>
    <row r="1" spans="1:10" ht="16.5" customHeight="1" x14ac:dyDescent="0.3">
      <c r="A1" s="2" t="s">
        <v>86</v>
      </c>
      <c r="B1" s="3" t="s">
        <v>86</v>
      </c>
      <c r="C1" s="23"/>
      <c r="D1" s="23"/>
      <c r="E1" s="23"/>
      <c r="F1" s="5"/>
      <c r="G1" s="5"/>
      <c r="H1" s="5"/>
      <c r="I1" s="5"/>
      <c r="J1" s="5"/>
    </row>
    <row r="2" spans="1:10" ht="27" x14ac:dyDescent="0.3">
      <c r="A2" s="7" t="s">
        <v>0</v>
      </c>
      <c r="B2" s="7" t="s">
        <v>85</v>
      </c>
      <c r="C2" s="10" t="s">
        <v>87</v>
      </c>
      <c r="D2" s="10" t="s">
        <v>89</v>
      </c>
      <c r="E2" s="10" t="s">
        <v>90</v>
      </c>
      <c r="F2" s="5"/>
      <c r="G2" s="5"/>
      <c r="H2" s="5"/>
      <c r="I2" s="5"/>
      <c r="J2" s="5"/>
    </row>
    <row r="3" spans="1:10" ht="16.5" customHeight="1" x14ac:dyDescent="0.3">
      <c r="A3" s="8" t="s">
        <v>2</v>
      </c>
      <c r="B3" s="24" t="s">
        <v>2</v>
      </c>
      <c r="C3" s="8" t="s">
        <v>3</v>
      </c>
      <c r="D3" s="8" t="s">
        <v>3</v>
      </c>
      <c r="E3" s="8" t="s">
        <v>3</v>
      </c>
      <c r="F3" s="5"/>
      <c r="G3" s="5"/>
      <c r="H3" s="5"/>
      <c r="I3" s="5"/>
      <c r="J3" s="5"/>
    </row>
    <row r="4" spans="1:10" ht="40.5" customHeight="1" x14ac:dyDescent="0.3">
      <c r="A4" s="12" t="s">
        <v>4</v>
      </c>
      <c r="B4" s="12" t="s">
        <v>5</v>
      </c>
      <c r="C4" s="12" t="s">
        <v>6</v>
      </c>
      <c r="D4" s="12" t="s">
        <v>6</v>
      </c>
      <c r="E4" s="12" t="s">
        <v>6</v>
      </c>
      <c r="F4" s="5"/>
      <c r="G4" s="5"/>
      <c r="H4" s="5"/>
      <c r="I4" s="5"/>
      <c r="J4" s="5"/>
    </row>
    <row r="5" spans="1:10" ht="16.5" customHeight="1" x14ac:dyDescent="0.3">
      <c r="A5" s="9" t="s">
        <v>10</v>
      </c>
      <c r="B5" s="9" t="s">
        <v>11</v>
      </c>
      <c r="C5" s="15" t="s">
        <v>12</v>
      </c>
      <c r="D5" s="9" t="s">
        <v>88</v>
      </c>
      <c r="E5" s="9" t="s">
        <v>145</v>
      </c>
      <c r="F5" s="5"/>
      <c r="G5" s="5"/>
      <c r="H5" s="5"/>
      <c r="I5" s="5"/>
      <c r="J5" s="5"/>
    </row>
    <row r="6" spans="1:10" x14ac:dyDescent="0.3">
      <c r="A6" s="27" t="b">
        <v>1</v>
      </c>
      <c r="B6" s="28" t="s">
        <v>108</v>
      </c>
      <c r="C6" s="18">
        <v>6011</v>
      </c>
      <c r="D6" s="27">
        <v>1</v>
      </c>
      <c r="E6" s="29">
        <v>210225111</v>
      </c>
    </row>
    <row r="7" spans="1:10" x14ac:dyDescent="0.3">
      <c r="A7" s="27" t="b">
        <v>1</v>
      </c>
      <c r="B7" s="28" t="s">
        <v>91</v>
      </c>
      <c r="C7" s="27">
        <f>C6</f>
        <v>6011</v>
      </c>
      <c r="D7" s="27">
        <v>2</v>
      </c>
      <c r="E7" s="27">
        <f>E6+1</f>
        <v>210225112</v>
      </c>
    </row>
    <row r="8" spans="1:10" x14ac:dyDescent="0.3">
      <c r="A8" s="27" t="b">
        <v>1</v>
      </c>
      <c r="B8" s="28" t="s">
        <v>92</v>
      </c>
      <c r="C8" s="27">
        <f>C7</f>
        <v>6011</v>
      </c>
      <c r="D8" s="27">
        <v>3</v>
      </c>
      <c r="E8" s="27">
        <f>E7</f>
        <v>210225112</v>
      </c>
    </row>
    <row r="9" spans="1:10" ht="16.5" customHeight="1" x14ac:dyDescent="0.3">
      <c r="A9" s="25" t="b">
        <v>1</v>
      </c>
      <c r="B9" s="26" t="s">
        <v>93</v>
      </c>
      <c r="C9" s="25">
        <f>C6+1</f>
        <v>6012</v>
      </c>
      <c r="D9" s="25">
        <v>1</v>
      </c>
      <c r="E9" s="25">
        <f>E7+1</f>
        <v>210225113</v>
      </c>
    </row>
    <row r="10" spans="1:10" ht="16.5" customHeight="1" x14ac:dyDescent="0.3">
      <c r="A10" s="25" t="b">
        <v>1</v>
      </c>
      <c r="B10" s="26" t="s">
        <v>94</v>
      </c>
      <c r="C10" s="25">
        <f>C9</f>
        <v>6012</v>
      </c>
      <c r="D10" s="25">
        <v>2</v>
      </c>
      <c r="E10" s="25">
        <f>E9+1</f>
        <v>210225114</v>
      </c>
    </row>
    <row r="11" spans="1:10" ht="16.5" customHeight="1" x14ac:dyDescent="0.3">
      <c r="A11" s="25" t="b">
        <v>1</v>
      </c>
      <c r="B11" s="26" t="s">
        <v>95</v>
      </c>
      <c r="C11" s="25">
        <f>C10</f>
        <v>6012</v>
      </c>
      <c r="D11" s="25">
        <v>3</v>
      </c>
      <c r="E11" s="25">
        <f>E10</f>
        <v>210225114</v>
      </c>
    </row>
    <row r="12" spans="1:10" ht="16.5" customHeight="1" x14ac:dyDescent="0.3">
      <c r="A12" s="27" t="b">
        <v>1</v>
      </c>
      <c r="B12" s="28" t="s">
        <v>96</v>
      </c>
      <c r="C12" s="27">
        <f>C9+1</f>
        <v>6013</v>
      </c>
      <c r="D12" s="27">
        <v>1</v>
      </c>
      <c r="E12" s="27">
        <f>E10+1</f>
        <v>210225115</v>
      </c>
    </row>
    <row r="13" spans="1:10" ht="16.5" customHeight="1" x14ac:dyDescent="0.3">
      <c r="A13" s="27" t="b">
        <v>1</v>
      </c>
      <c r="B13" s="28" t="s">
        <v>97</v>
      </c>
      <c r="C13" s="27">
        <f>C12</f>
        <v>6013</v>
      </c>
      <c r="D13" s="27">
        <v>2</v>
      </c>
      <c r="E13" s="27">
        <f>E12+1</f>
        <v>210225116</v>
      </c>
    </row>
    <row r="14" spans="1:10" ht="16.5" customHeight="1" x14ac:dyDescent="0.3">
      <c r="A14" s="27" t="b">
        <v>1</v>
      </c>
      <c r="B14" s="28" t="s">
        <v>98</v>
      </c>
      <c r="C14" s="27">
        <f>C13</f>
        <v>6013</v>
      </c>
      <c r="D14" s="27">
        <v>3</v>
      </c>
      <c r="E14" s="27">
        <f>E13</f>
        <v>210225116</v>
      </c>
    </row>
    <row r="15" spans="1:10" ht="16.5" customHeight="1" x14ac:dyDescent="0.3">
      <c r="A15" s="25" t="b">
        <v>1</v>
      </c>
      <c r="B15" s="26" t="s">
        <v>99</v>
      </c>
      <c r="C15" s="25">
        <f>C12+1</f>
        <v>6014</v>
      </c>
      <c r="D15" s="25">
        <v>1</v>
      </c>
      <c r="E15" s="25">
        <f>E13+1</f>
        <v>210225117</v>
      </c>
    </row>
    <row r="16" spans="1:10" ht="16.5" customHeight="1" x14ac:dyDescent="0.3">
      <c r="A16" s="25" t="b">
        <v>1</v>
      </c>
      <c r="B16" s="26" t="s">
        <v>100</v>
      </c>
      <c r="C16" s="25">
        <f>C15</f>
        <v>6014</v>
      </c>
      <c r="D16" s="25">
        <v>2</v>
      </c>
      <c r="E16" s="25">
        <f>E15+1</f>
        <v>210225118</v>
      </c>
    </row>
    <row r="17" spans="1:5" ht="16.5" customHeight="1" x14ac:dyDescent="0.3">
      <c r="A17" s="25" t="b">
        <v>1</v>
      </c>
      <c r="B17" s="26" t="s">
        <v>101</v>
      </c>
      <c r="C17" s="25">
        <f>C16</f>
        <v>6014</v>
      </c>
      <c r="D17" s="25">
        <v>3</v>
      </c>
      <c r="E17" s="25">
        <f>E16</f>
        <v>210225118</v>
      </c>
    </row>
    <row r="18" spans="1:5" ht="16.5" customHeight="1" x14ac:dyDescent="0.3">
      <c r="A18" s="27" t="b">
        <v>1</v>
      </c>
      <c r="B18" s="28" t="s">
        <v>102</v>
      </c>
      <c r="C18" s="27">
        <f>C15+1</f>
        <v>6015</v>
      </c>
      <c r="D18" s="27">
        <v>1</v>
      </c>
      <c r="E18" s="27">
        <f>E16+1</f>
        <v>210225119</v>
      </c>
    </row>
    <row r="19" spans="1:5" ht="16.5" customHeight="1" x14ac:dyDescent="0.3">
      <c r="A19" s="27" t="b">
        <v>1</v>
      </c>
      <c r="B19" s="28" t="s">
        <v>103</v>
      </c>
      <c r="C19" s="27">
        <f>C18</f>
        <v>6015</v>
      </c>
      <c r="D19" s="27">
        <v>2</v>
      </c>
      <c r="E19" s="27">
        <f>E18+1</f>
        <v>210225120</v>
      </c>
    </row>
    <row r="20" spans="1:5" ht="16.5" customHeight="1" x14ac:dyDescent="0.3">
      <c r="A20" s="27" t="b">
        <v>1</v>
      </c>
      <c r="B20" s="28" t="s">
        <v>104</v>
      </c>
      <c r="C20" s="27">
        <f>C19</f>
        <v>6015</v>
      </c>
      <c r="D20" s="27">
        <v>3</v>
      </c>
      <c r="E20" s="27">
        <f>E19</f>
        <v>210225120</v>
      </c>
    </row>
    <row r="21" spans="1:5" ht="16.5" customHeight="1" x14ac:dyDescent="0.3">
      <c r="A21" s="25" t="b">
        <v>1</v>
      </c>
      <c r="B21" s="26" t="s">
        <v>105</v>
      </c>
      <c r="C21" s="25">
        <f>C18+1</f>
        <v>6016</v>
      </c>
      <c r="D21" s="25">
        <v>1</v>
      </c>
      <c r="E21" s="25">
        <f>E19+1</f>
        <v>210225121</v>
      </c>
    </row>
    <row r="22" spans="1:5" ht="16.5" customHeight="1" x14ac:dyDescent="0.3">
      <c r="A22" s="25" t="b">
        <v>1</v>
      </c>
      <c r="B22" s="26" t="s">
        <v>106</v>
      </c>
      <c r="C22" s="25">
        <f>C21</f>
        <v>6016</v>
      </c>
      <c r="D22" s="25">
        <v>2</v>
      </c>
      <c r="E22" s="25">
        <f>E21+1</f>
        <v>210225122</v>
      </c>
    </row>
    <row r="23" spans="1:5" ht="16.5" customHeight="1" x14ac:dyDescent="0.3">
      <c r="A23" s="25" t="b">
        <v>1</v>
      </c>
      <c r="B23" s="26" t="s">
        <v>107</v>
      </c>
      <c r="C23" s="25">
        <f>C22</f>
        <v>6016</v>
      </c>
      <c r="D23" s="25">
        <v>3</v>
      </c>
      <c r="E23" s="25">
        <f>E22</f>
        <v>210225122</v>
      </c>
    </row>
    <row r="24" spans="1:5" ht="16.5" customHeight="1" x14ac:dyDescent="0.3">
      <c r="A24" s="27" t="b">
        <v>1</v>
      </c>
      <c r="B24" s="28" t="s">
        <v>109</v>
      </c>
      <c r="C24" s="18">
        <f>C6+10</f>
        <v>6021</v>
      </c>
      <c r="D24" s="27">
        <v>1</v>
      </c>
      <c r="E24" s="18">
        <f>E6+100</f>
        <v>210225211</v>
      </c>
    </row>
    <row r="25" spans="1:5" ht="16.5" customHeight="1" x14ac:dyDescent="0.3">
      <c r="A25" s="27" t="b">
        <v>1</v>
      </c>
      <c r="B25" s="28" t="s">
        <v>110</v>
      </c>
      <c r="C25" s="27">
        <f>C24</f>
        <v>6021</v>
      </c>
      <c r="D25" s="27">
        <v>2</v>
      </c>
      <c r="E25" s="27">
        <f>E24+1</f>
        <v>210225212</v>
      </c>
    </row>
    <row r="26" spans="1:5" ht="16.5" customHeight="1" x14ac:dyDescent="0.3">
      <c r="A26" s="27" t="b">
        <v>1</v>
      </c>
      <c r="B26" s="28" t="s">
        <v>111</v>
      </c>
      <c r="C26" s="27">
        <f>C25</f>
        <v>6021</v>
      </c>
      <c r="D26" s="27">
        <v>3</v>
      </c>
      <c r="E26" s="27">
        <f>E25</f>
        <v>210225212</v>
      </c>
    </row>
    <row r="27" spans="1:5" ht="16.5" customHeight="1" x14ac:dyDescent="0.3">
      <c r="A27" s="25" t="b">
        <v>1</v>
      </c>
      <c r="B27" s="26" t="s">
        <v>112</v>
      </c>
      <c r="C27" s="25">
        <f>C24+1</f>
        <v>6022</v>
      </c>
      <c r="D27" s="25">
        <v>1</v>
      </c>
      <c r="E27" s="25">
        <f>E25+1</f>
        <v>210225213</v>
      </c>
    </row>
    <row r="28" spans="1:5" ht="16.5" customHeight="1" x14ac:dyDescent="0.3">
      <c r="A28" s="25" t="b">
        <v>1</v>
      </c>
      <c r="B28" s="26" t="s">
        <v>113</v>
      </c>
      <c r="C28" s="25">
        <f>C27</f>
        <v>6022</v>
      </c>
      <c r="D28" s="25">
        <v>2</v>
      </c>
      <c r="E28" s="25">
        <f>E27+1</f>
        <v>210225214</v>
      </c>
    </row>
    <row r="29" spans="1:5" ht="16.5" customHeight="1" x14ac:dyDescent="0.3">
      <c r="A29" s="25" t="b">
        <v>1</v>
      </c>
      <c r="B29" s="26" t="s">
        <v>114</v>
      </c>
      <c r="C29" s="25">
        <f>C28</f>
        <v>6022</v>
      </c>
      <c r="D29" s="25">
        <v>3</v>
      </c>
      <c r="E29" s="25">
        <f>E28</f>
        <v>210225214</v>
      </c>
    </row>
    <row r="30" spans="1:5" ht="16.5" customHeight="1" x14ac:dyDescent="0.3">
      <c r="A30" s="27" t="b">
        <v>1</v>
      </c>
      <c r="B30" s="28" t="s">
        <v>115</v>
      </c>
      <c r="C30" s="27">
        <f>C27+1</f>
        <v>6023</v>
      </c>
      <c r="D30" s="27">
        <v>1</v>
      </c>
      <c r="E30" s="27">
        <f>E28+1</f>
        <v>210225215</v>
      </c>
    </row>
    <row r="31" spans="1:5" ht="16.5" customHeight="1" x14ac:dyDescent="0.3">
      <c r="A31" s="27" t="b">
        <v>1</v>
      </c>
      <c r="B31" s="28" t="s">
        <v>116</v>
      </c>
      <c r="C31" s="27">
        <f>C30</f>
        <v>6023</v>
      </c>
      <c r="D31" s="27">
        <v>2</v>
      </c>
      <c r="E31" s="27">
        <f>E30+1</f>
        <v>210225216</v>
      </c>
    </row>
    <row r="32" spans="1:5" ht="16.5" customHeight="1" x14ac:dyDescent="0.3">
      <c r="A32" s="27" t="b">
        <v>1</v>
      </c>
      <c r="B32" s="28" t="s">
        <v>117</v>
      </c>
      <c r="C32" s="27">
        <f>C31</f>
        <v>6023</v>
      </c>
      <c r="D32" s="27">
        <v>3</v>
      </c>
      <c r="E32" s="27">
        <f>E31</f>
        <v>210225216</v>
      </c>
    </row>
    <row r="33" spans="1:5" ht="16.5" customHeight="1" x14ac:dyDescent="0.3">
      <c r="A33" s="25" t="b">
        <v>1</v>
      </c>
      <c r="B33" s="26" t="s">
        <v>118</v>
      </c>
      <c r="C33" s="25">
        <f>C30+1</f>
        <v>6024</v>
      </c>
      <c r="D33" s="25">
        <v>1</v>
      </c>
      <c r="E33" s="25">
        <f>E31+1</f>
        <v>210225217</v>
      </c>
    </row>
    <row r="34" spans="1:5" ht="16.5" customHeight="1" x14ac:dyDescent="0.3">
      <c r="A34" s="25" t="b">
        <v>1</v>
      </c>
      <c r="B34" s="26" t="s">
        <v>119</v>
      </c>
      <c r="C34" s="25">
        <f>C33</f>
        <v>6024</v>
      </c>
      <c r="D34" s="25">
        <v>2</v>
      </c>
      <c r="E34" s="25">
        <f>E33+1</f>
        <v>210225218</v>
      </c>
    </row>
    <row r="35" spans="1:5" ht="16.5" customHeight="1" x14ac:dyDescent="0.3">
      <c r="A35" s="25" t="b">
        <v>1</v>
      </c>
      <c r="B35" s="26" t="s">
        <v>120</v>
      </c>
      <c r="C35" s="25">
        <f>C34</f>
        <v>6024</v>
      </c>
      <c r="D35" s="25">
        <v>3</v>
      </c>
      <c r="E35" s="25">
        <f>E34</f>
        <v>210225218</v>
      </c>
    </row>
    <row r="36" spans="1:5" ht="16.5" customHeight="1" x14ac:dyDescent="0.3">
      <c r="A36" s="27" t="b">
        <v>1</v>
      </c>
      <c r="B36" s="28" t="s">
        <v>121</v>
      </c>
      <c r="C36" s="27">
        <f>C33+1</f>
        <v>6025</v>
      </c>
      <c r="D36" s="27">
        <v>1</v>
      </c>
      <c r="E36" s="27">
        <f>E34+1</f>
        <v>210225219</v>
      </c>
    </row>
    <row r="37" spans="1:5" ht="16.5" customHeight="1" x14ac:dyDescent="0.3">
      <c r="A37" s="27" t="b">
        <v>1</v>
      </c>
      <c r="B37" s="28" t="s">
        <v>122</v>
      </c>
      <c r="C37" s="27">
        <f>C36</f>
        <v>6025</v>
      </c>
      <c r="D37" s="27">
        <v>2</v>
      </c>
      <c r="E37" s="27">
        <f>E36+1</f>
        <v>210225220</v>
      </c>
    </row>
    <row r="38" spans="1:5" ht="16.5" customHeight="1" x14ac:dyDescent="0.3">
      <c r="A38" s="27" t="b">
        <v>1</v>
      </c>
      <c r="B38" s="28" t="s">
        <v>123</v>
      </c>
      <c r="C38" s="27">
        <f>C37</f>
        <v>6025</v>
      </c>
      <c r="D38" s="27">
        <v>3</v>
      </c>
      <c r="E38" s="27">
        <f>E37</f>
        <v>210225220</v>
      </c>
    </row>
    <row r="39" spans="1:5" ht="16.5" customHeight="1" x14ac:dyDescent="0.3">
      <c r="A39" s="25" t="b">
        <v>1</v>
      </c>
      <c r="B39" s="26" t="s">
        <v>124</v>
      </c>
      <c r="C39" s="25">
        <f>C36+1</f>
        <v>6026</v>
      </c>
      <c r="D39" s="25">
        <v>1</v>
      </c>
      <c r="E39" s="25">
        <f>E37+1</f>
        <v>210225221</v>
      </c>
    </row>
    <row r="40" spans="1:5" ht="16.5" customHeight="1" x14ac:dyDescent="0.3">
      <c r="A40" s="25" t="b">
        <v>1</v>
      </c>
      <c r="B40" s="26" t="s">
        <v>125</v>
      </c>
      <c r="C40" s="25">
        <f>C39</f>
        <v>6026</v>
      </c>
      <c r="D40" s="25">
        <v>2</v>
      </c>
      <c r="E40" s="25">
        <f>E39+1</f>
        <v>210225222</v>
      </c>
    </row>
    <row r="41" spans="1:5" ht="16.5" customHeight="1" x14ac:dyDescent="0.3">
      <c r="A41" s="25" t="b">
        <v>1</v>
      </c>
      <c r="B41" s="26" t="s">
        <v>126</v>
      </c>
      <c r="C41" s="25">
        <f>C40</f>
        <v>6026</v>
      </c>
      <c r="D41" s="25">
        <v>3</v>
      </c>
      <c r="E41" s="25">
        <f>E40</f>
        <v>210225222</v>
      </c>
    </row>
    <row r="42" spans="1:5" ht="16.5" customHeight="1" x14ac:dyDescent="0.3">
      <c r="A42" s="27" t="b">
        <v>1</v>
      </c>
      <c r="B42" s="28" t="s">
        <v>127</v>
      </c>
      <c r="C42" s="18">
        <f>C24+10</f>
        <v>6031</v>
      </c>
      <c r="D42" s="27">
        <v>1</v>
      </c>
      <c r="E42" s="18">
        <f>E24+100</f>
        <v>210225311</v>
      </c>
    </row>
    <row r="43" spans="1:5" ht="16.5" customHeight="1" x14ac:dyDescent="0.3">
      <c r="A43" s="27" t="b">
        <v>1</v>
      </c>
      <c r="B43" s="28" t="s">
        <v>128</v>
      </c>
      <c r="C43" s="27">
        <f>C42</f>
        <v>6031</v>
      </c>
      <c r="D43" s="27">
        <v>2</v>
      </c>
      <c r="E43" s="27">
        <f>E42+1</f>
        <v>210225312</v>
      </c>
    </row>
    <row r="44" spans="1:5" ht="16.5" customHeight="1" x14ac:dyDescent="0.3">
      <c r="A44" s="27" t="b">
        <v>1</v>
      </c>
      <c r="B44" s="28" t="s">
        <v>129</v>
      </c>
      <c r="C44" s="27">
        <f>C43</f>
        <v>6031</v>
      </c>
      <c r="D44" s="27">
        <v>3</v>
      </c>
      <c r="E44" s="27">
        <f>E43</f>
        <v>210225312</v>
      </c>
    </row>
    <row r="45" spans="1:5" ht="16.5" customHeight="1" x14ac:dyDescent="0.3">
      <c r="A45" s="25" t="b">
        <v>1</v>
      </c>
      <c r="B45" s="26" t="s">
        <v>130</v>
      </c>
      <c r="C45" s="25">
        <f>C42+1</f>
        <v>6032</v>
      </c>
      <c r="D45" s="25">
        <v>1</v>
      </c>
      <c r="E45" s="25">
        <f>E43+1</f>
        <v>210225313</v>
      </c>
    </row>
    <row r="46" spans="1:5" ht="16.5" customHeight="1" x14ac:dyDescent="0.3">
      <c r="A46" s="25" t="b">
        <v>1</v>
      </c>
      <c r="B46" s="26" t="s">
        <v>131</v>
      </c>
      <c r="C46" s="25">
        <f>C45</f>
        <v>6032</v>
      </c>
      <c r="D46" s="25">
        <v>2</v>
      </c>
      <c r="E46" s="25">
        <f>E45+1</f>
        <v>210225314</v>
      </c>
    </row>
    <row r="47" spans="1:5" ht="16.5" customHeight="1" x14ac:dyDescent="0.3">
      <c r="A47" s="25" t="b">
        <v>1</v>
      </c>
      <c r="B47" s="26" t="s">
        <v>132</v>
      </c>
      <c r="C47" s="25">
        <f>C46</f>
        <v>6032</v>
      </c>
      <c r="D47" s="25">
        <v>3</v>
      </c>
      <c r="E47" s="25">
        <f>E46</f>
        <v>210225314</v>
      </c>
    </row>
    <row r="48" spans="1:5" ht="16.5" customHeight="1" x14ac:dyDescent="0.3">
      <c r="A48" s="27" t="b">
        <v>1</v>
      </c>
      <c r="B48" s="28" t="s">
        <v>133</v>
      </c>
      <c r="C48" s="27">
        <f>C45+1</f>
        <v>6033</v>
      </c>
      <c r="D48" s="27">
        <v>1</v>
      </c>
      <c r="E48" s="27">
        <f>E46+1</f>
        <v>210225315</v>
      </c>
    </row>
    <row r="49" spans="1:5" ht="16.5" customHeight="1" x14ac:dyDescent="0.3">
      <c r="A49" s="27" t="b">
        <v>1</v>
      </c>
      <c r="B49" s="28" t="s">
        <v>134</v>
      </c>
      <c r="C49" s="27">
        <f>C48</f>
        <v>6033</v>
      </c>
      <c r="D49" s="27">
        <v>2</v>
      </c>
      <c r="E49" s="27">
        <f>E48+1</f>
        <v>210225316</v>
      </c>
    </row>
    <row r="50" spans="1:5" ht="16.5" customHeight="1" x14ac:dyDescent="0.3">
      <c r="A50" s="27" t="b">
        <v>1</v>
      </c>
      <c r="B50" s="28" t="s">
        <v>135</v>
      </c>
      <c r="C50" s="27">
        <f>C49</f>
        <v>6033</v>
      </c>
      <c r="D50" s="27">
        <v>3</v>
      </c>
      <c r="E50" s="27">
        <f>E49</f>
        <v>210225316</v>
      </c>
    </row>
    <row r="51" spans="1:5" ht="16.5" customHeight="1" x14ac:dyDescent="0.3">
      <c r="A51" s="25" t="b">
        <v>1</v>
      </c>
      <c r="B51" s="26" t="s">
        <v>136</v>
      </c>
      <c r="C51" s="25">
        <f>C48+1</f>
        <v>6034</v>
      </c>
      <c r="D51" s="25">
        <v>1</v>
      </c>
      <c r="E51" s="25">
        <f>E49+1</f>
        <v>210225317</v>
      </c>
    </row>
    <row r="52" spans="1:5" ht="16.5" customHeight="1" x14ac:dyDescent="0.3">
      <c r="A52" s="25" t="b">
        <v>1</v>
      </c>
      <c r="B52" s="26" t="s">
        <v>137</v>
      </c>
      <c r="C52" s="25">
        <f>C51</f>
        <v>6034</v>
      </c>
      <c r="D52" s="25">
        <v>2</v>
      </c>
      <c r="E52" s="25">
        <f>E51+1</f>
        <v>210225318</v>
      </c>
    </row>
    <row r="53" spans="1:5" ht="16.5" customHeight="1" x14ac:dyDescent="0.3">
      <c r="A53" s="25" t="b">
        <v>1</v>
      </c>
      <c r="B53" s="26" t="s">
        <v>138</v>
      </c>
      <c r="C53" s="25">
        <f>C52</f>
        <v>6034</v>
      </c>
      <c r="D53" s="25">
        <v>3</v>
      </c>
      <c r="E53" s="25">
        <f>E52</f>
        <v>210225318</v>
      </c>
    </row>
    <row r="54" spans="1:5" ht="16.5" customHeight="1" x14ac:dyDescent="0.3">
      <c r="A54" s="27" t="b">
        <v>1</v>
      </c>
      <c r="B54" s="28" t="s">
        <v>139</v>
      </c>
      <c r="C54" s="27">
        <f>C51+1</f>
        <v>6035</v>
      </c>
      <c r="D54" s="27">
        <v>1</v>
      </c>
      <c r="E54" s="27">
        <f>E52+1</f>
        <v>210225319</v>
      </c>
    </row>
    <row r="55" spans="1:5" ht="16.5" customHeight="1" x14ac:dyDescent="0.3">
      <c r="A55" s="27" t="b">
        <v>1</v>
      </c>
      <c r="B55" s="28" t="s">
        <v>140</v>
      </c>
      <c r="C55" s="27">
        <f>C54</f>
        <v>6035</v>
      </c>
      <c r="D55" s="27">
        <v>2</v>
      </c>
      <c r="E55" s="27">
        <f>E54+1</f>
        <v>210225320</v>
      </c>
    </row>
    <row r="56" spans="1:5" ht="16.5" customHeight="1" x14ac:dyDescent="0.3">
      <c r="A56" s="27" t="b">
        <v>1</v>
      </c>
      <c r="B56" s="28" t="s">
        <v>141</v>
      </c>
      <c r="C56" s="27">
        <f>C55</f>
        <v>6035</v>
      </c>
      <c r="D56" s="27">
        <v>3</v>
      </c>
      <c r="E56" s="27">
        <f>E55</f>
        <v>210225320</v>
      </c>
    </row>
    <row r="57" spans="1:5" ht="16.5" customHeight="1" x14ac:dyDescent="0.3">
      <c r="A57" s="25" t="b">
        <v>1</v>
      </c>
      <c r="B57" s="26" t="s">
        <v>142</v>
      </c>
      <c r="C57" s="25">
        <f>C54+1</f>
        <v>6036</v>
      </c>
      <c r="D57" s="25">
        <v>1</v>
      </c>
      <c r="E57" s="25">
        <f>E55+1</f>
        <v>210225321</v>
      </c>
    </row>
    <row r="58" spans="1:5" ht="16.5" customHeight="1" x14ac:dyDescent="0.3">
      <c r="A58" s="25" t="b">
        <v>1</v>
      </c>
      <c r="B58" s="26" t="s">
        <v>143</v>
      </c>
      <c r="C58" s="25">
        <f>C57</f>
        <v>6036</v>
      </c>
      <c r="D58" s="25">
        <v>2</v>
      </c>
      <c r="E58" s="25">
        <f>E57+1</f>
        <v>210225322</v>
      </c>
    </row>
    <row r="59" spans="1:5" ht="16.5" customHeight="1" x14ac:dyDescent="0.3">
      <c r="A59" s="25" t="b">
        <v>1</v>
      </c>
      <c r="B59" s="26" t="s">
        <v>144</v>
      </c>
      <c r="C59" s="25">
        <f>C58</f>
        <v>6036</v>
      </c>
      <c r="D59" s="25">
        <v>3</v>
      </c>
      <c r="E59" s="25">
        <f>E58</f>
        <v>210225322</v>
      </c>
    </row>
  </sheetData>
  <phoneticPr fontId="2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workbookViewId="0">
      <pane ySplit="5" topLeftCell="A6" activePane="bottomLeft" state="frozen"/>
      <selection pane="bottomLeft" activeCell="G29" sqref="G29"/>
    </sheetView>
  </sheetViews>
  <sheetFormatPr defaultColWidth="9" defaultRowHeight="16.5" customHeight="1" x14ac:dyDescent="0.3"/>
  <cols>
    <col min="1" max="1" width="20.125" bestFit="1" customWidth="1"/>
    <col min="2" max="2" width="38.5" bestFit="1" customWidth="1"/>
    <col min="3" max="3" width="17.75" bestFit="1" customWidth="1"/>
    <col min="4" max="4" width="20.375" bestFit="1" customWidth="1"/>
    <col min="5" max="5" width="8.5" bestFit="1" customWidth="1"/>
    <col min="6" max="6" width="8.75" bestFit="1" customWidth="1"/>
    <col min="7" max="7" width="10.875" bestFit="1" customWidth="1"/>
    <col min="8" max="8" width="15.5" bestFit="1" customWidth="1"/>
    <col min="9" max="9" width="13" bestFit="1" customWidth="1"/>
    <col min="10" max="10" width="10.5" bestFit="1" customWidth="1"/>
    <col min="11" max="11" width="16.875" bestFit="1" customWidth="1"/>
  </cols>
  <sheetData>
    <row r="1" spans="1:11" ht="16.5" customHeight="1" x14ac:dyDescent="0.3">
      <c r="A1" s="2" t="s">
        <v>20</v>
      </c>
      <c r="B1" s="3" t="s">
        <v>20</v>
      </c>
      <c r="D1" s="4"/>
      <c r="E1" s="4"/>
      <c r="F1" s="4"/>
      <c r="G1" s="4"/>
      <c r="H1" s="4"/>
      <c r="I1" s="4"/>
      <c r="J1" s="4"/>
      <c r="K1" s="4"/>
    </row>
    <row r="2" spans="1:11" ht="50.1" customHeight="1" x14ac:dyDescent="0.3">
      <c r="A2" s="7" t="s">
        <v>0</v>
      </c>
      <c r="B2" s="7" t="s">
        <v>0</v>
      </c>
      <c r="C2" s="7" t="s">
        <v>0</v>
      </c>
      <c r="D2" s="7" t="s">
        <v>0</v>
      </c>
      <c r="E2" s="10" t="s">
        <v>21</v>
      </c>
      <c r="F2" s="10" t="s">
        <v>22</v>
      </c>
      <c r="G2" s="10" t="s">
        <v>23</v>
      </c>
      <c r="H2" s="10" t="s">
        <v>24</v>
      </c>
      <c r="I2" s="7" t="s">
        <v>0</v>
      </c>
      <c r="J2" s="6" t="s">
        <v>1</v>
      </c>
      <c r="K2" s="6" t="s">
        <v>1</v>
      </c>
    </row>
    <row r="3" spans="1:11" ht="16.5" customHeight="1" x14ac:dyDescent="0.3">
      <c r="A3" s="8" t="s">
        <v>2</v>
      </c>
      <c r="B3" s="8" t="s">
        <v>2</v>
      </c>
      <c r="C3" s="8" t="s">
        <v>3</v>
      </c>
      <c r="D3" s="8" t="s">
        <v>3</v>
      </c>
      <c r="E3" s="8" t="s">
        <v>3</v>
      </c>
      <c r="F3" s="8" t="s">
        <v>3</v>
      </c>
      <c r="G3" s="8" t="s">
        <v>3</v>
      </c>
      <c r="H3" s="8" t="s">
        <v>3</v>
      </c>
      <c r="I3" s="8" t="s">
        <v>3</v>
      </c>
      <c r="J3" s="8" t="s">
        <v>3</v>
      </c>
      <c r="K3" s="11" t="s">
        <v>3</v>
      </c>
    </row>
    <row r="4" spans="1:11" ht="40.5" customHeight="1" x14ac:dyDescent="0.3">
      <c r="A4" s="12" t="s">
        <v>4</v>
      </c>
      <c r="B4" s="12" t="s">
        <v>5</v>
      </c>
      <c r="C4" s="12" t="s">
        <v>6</v>
      </c>
      <c r="D4" s="13" t="s">
        <v>7</v>
      </c>
      <c r="E4" s="12" t="s">
        <v>6</v>
      </c>
      <c r="F4" s="12" t="s">
        <v>6</v>
      </c>
      <c r="G4" s="12" t="s">
        <v>6</v>
      </c>
      <c r="H4" s="12" t="s">
        <v>6</v>
      </c>
      <c r="I4" s="12" t="s">
        <v>6</v>
      </c>
      <c r="J4" s="13" t="s">
        <v>8</v>
      </c>
      <c r="K4" s="14" t="s">
        <v>9</v>
      </c>
    </row>
    <row r="5" spans="1:11" ht="16.5" customHeight="1" x14ac:dyDescent="0.3">
      <c r="A5" s="15" t="s">
        <v>10</v>
      </c>
      <c r="B5" s="15" t="s">
        <v>11</v>
      </c>
      <c r="C5" s="15" t="s">
        <v>12</v>
      </c>
      <c r="D5" s="15" t="s">
        <v>13</v>
      </c>
      <c r="E5" s="15" t="s">
        <v>25</v>
      </c>
      <c r="F5" s="15" t="s">
        <v>26</v>
      </c>
      <c r="G5" s="15" t="s">
        <v>27</v>
      </c>
      <c r="H5" s="15" t="s">
        <v>14</v>
      </c>
      <c r="I5" s="15" t="s">
        <v>19</v>
      </c>
      <c r="J5" s="15" t="s">
        <v>15</v>
      </c>
      <c r="K5" s="15" t="s">
        <v>16</v>
      </c>
    </row>
    <row r="6" spans="1:11" ht="16.5" customHeight="1" x14ac:dyDescent="0.3">
      <c r="A6" s="16" t="b">
        <v>1</v>
      </c>
      <c r="B6" s="17" t="s">
        <v>28</v>
      </c>
      <c r="C6" s="18">
        <v>1000001</v>
      </c>
      <c r="D6" s="19" t="s">
        <v>17</v>
      </c>
      <c r="E6" s="16">
        <v>1</v>
      </c>
      <c r="F6" s="16">
        <v>1</v>
      </c>
      <c r="G6" s="16">
        <v>1000</v>
      </c>
      <c r="H6" s="16">
        <v>160001001</v>
      </c>
      <c r="I6" s="16">
        <v>1000</v>
      </c>
      <c r="J6" s="16" t="s">
        <v>29</v>
      </c>
      <c r="K6" s="16" t="s">
        <v>18</v>
      </c>
    </row>
    <row r="7" spans="1:11" ht="16.5" customHeight="1" x14ac:dyDescent="0.3">
      <c r="A7" s="16" t="b">
        <v>1</v>
      </c>
      <c r="B7" s="17" t="s">
        <v>30</v>
      </c>
      <c r="C7" s="16">
        <f t="shared" ref="C7:C12" si="0">C6+1</f>
        <v>1000002</v>
      </c>
      <c r="D7" s="19" t="s">
        <v>17</v>
      </c>
      <c r="E7" s="16">
        <v>2</v>
      </c>
      <c r="F7" s="16">
        <v>2</v>
      </c>
      <c r="G7" s="16">
        <v>700</v>
      </c>
      <c r="H7" s="16">
        <v>160001001</v>
      </c>
      <c r="I7" s="16">
        <v>700</v>
      </c>
      <c r="J7" s="16" t="s">
        <v>29</v>
      </c>
      <c r="K7" s="16" t="s">
        <v>18</v>
      </c>
    </row>
    <row r="8" spans="1:11" ht="16.5" customHeight="1" x14ac:dyDescent="0.3">
      <c r="A8" s="16" t="b">
        <v>1</v>
      </c>
      <c r="B8" s="17" t="s">
        <v>31</v>
      </c>
      <c r="C8" s="16">
        <f t="shared" si="0"/>
        <v>1000003</v>
      </c>
      <c r="D8" s="19" t="s">
        <v>17</v>
      </c>
      <c r="E8" s="16">
        <v>3</v>
      </c>
      <c r="F8" s="16">
        <v>3</v>
      </c>
      <c r="G8" s="16">
        <v>500</v>
      </c>
      <c r="H8" s="16">
        <v>160001001</v>
      </c>
      <c r="I8" s="16">
        <v>500</v>
      </c>
      <c r="J8" s="16" t="s">
        <v>29</v>
      </c>
      <c r="K8" s="16" t="s">
        <v>18</v>
      </c>
    </row>
    <row r="9" spans="1:11" ht="16.5" customHeight="1" x14ac:dyDescent="0.3">
      <c r="A9" s="16" t="b">
        <v>1</v>
      </c>
      <c r="B9" s="17" t="s">
        <v>32</v>
      </c>
      <c r="C9" s="16">
        <f t="shared" si="0"/>
        <v>1000004</v>
      </c>
      <c r="D9" s="19" t="s">
        <v>17</v>
      </c>
      <c r="E9" s="16">
        <v>4</v>
      </c>
      <c r="F9" s="16">
        <v>10</v>
      </c>
      <c r="G9" s="16">
        <v>300</v>
      </c>
      <c r="H9" s="16">
        <v>160001001</v>
      </c>
      <c r="I9" s="16">
        <v>300</v>
      </c>
      <c r="J9" s="16" t="s">
        <v>29</v>
      </c>
      <c r="K9" s="16" t="s">
        <v>18</v>
      </c>
    </row>
    <row r="10" spans="1:11" ht="16.5" customHeight="1" x14ac:dyDescent="0.3">
      <c r="A10" s="16" t="b">
        <v>1</v>
      </c>
      <c r="B10" s="17" t="s">
        <v>33</v>
      </c>
      <c r="C10" s="16">
        <f t="shared" si="0"/>
        <v>1000005</v>
      </c>
      <c r="D10" s="19" t="s">
        <v>17</v>
      </c>
      <c r="E10" s="16">
        <v>11</v>
      </c>
      <c r="F10" s="16">
        <v>20</v>
      </c>
      <c r="G10" s="16">
        <v>200</v>
      </c>
      <c r="H10" s="16">
        <v>160001001</v>
      </c>
      <c r="I10" s="16">
        <v>200</v>
      </c>
      <c r="J10" s="16" t="s">
        <v>29</v>
      </c>
      <c r="K10" s="16" t="s">
        <v>18</v>
      </c>
    </row>
    <row r="11" spans="1:11" ht="16.5" customHeight="1" x14ac:dyDescent="0.3">
      <c r="A11" s="16" t="b">
        <v>1</v>
      </c>
      <c r="B11" s="17" t="s">
        <v>34</v>
      </c>
      <c r="C11" s="16">
        <f t="shared" si="0"/>
        <v>1000006</v>
      </c>
      <c r="D11" s="19" t="s">
        <v>17</v>
      </c>
      <c r="E11" s="16">
        <v>21</v>
      </c>
      <c r="F11" s="16">
        <v>30</v>
      </c>
      <c r="G11" s="16">
        <v>100</v>
      </c>
      <c r="H11" s="16">
        <v>160001001</v>
      </c>
      <c r="I11" s="16">
        <v>100</v>
      </c>
      <c r="J11" s="16" t="s">
        <v>29</v>
      </c>
      <c r="K11" s="16" t="s">
        <v>18</v>
      </c>
    </row>
    <row r="12" spans="1:11" ht="16.5" customHeight="1" x14ac:dyDescent="0.3">
      <c r="A12" s="16" t="b">
        <v>1</v>
      </c>
      <c r="B12" s="17" t="s">
        <v>35</v>
      </c>
      <c r="C12" s="16">
        <f t="shared" si="0"/>
        <v>1000007</v>
      </c>
      <c r="D12" s="19" t="s">
        <v>17</v>
      </c>
      <c r="E12" s="16">
        <v>31</v>
      </c>
      <c r="F12" s="16">
        <v>50</v>
      </c>
      <c r="G12" s="16">
        <v>50</v>
      </c>
      <c r="H12" s="16">
        <v>160001001</v>
      </c>
      <c r="I12" s="16">
        <v>50</v>
      </c>
      <c r="J12" s="16" t="s">
        <v>29</v>
      </c>
      <c r="K12" s="16" t="s">
        <v>18</v>
      </c>
    </row>
    <row r="13" spans="1:11" ht="16.5" customHeight="1" x14ac:dyDescent="0.3">
      <c r="A13" s="20" t="b">
        <v>1</v>
      </c>
      <c r="B13" s="21" t="s">
        <v>36</v>
      </c>
      <c r="C13" s="20">
        <f>C6+10</f>
        <v>1000011</v>
      </c>
      <c r="D13" s="22" t="s">
        <v>17</v>
      </c>
      <c r="E13" s="20">
        <v>1</v>
      </c>
      <c r="F13" s="20">
        <v>1</v>
      </c>
      <c r="G13" s="20">
        <f t="shared" ref="G13:G61" si="1">G6+10</f>
        <v>1010</v>
      </c>
      <c r="H13" s="20">
        <v>160001001</v>
      </c>
      <c r="I13" s="20">
        <f t="shared" ref="I13:I61" si="2">I6+100</f>
        <v>1100</v>
      </c>
      <c r="J13" s="20" t="s">
        <v>29</v>
      </c>
      <c r="K13" s="20" t="s">
        <v>18</v>
      </c>
    </row>
    <row r="14" spans="1:11" ht="16.5" customHeight="1" x14ac:dyDescent="0.3">
      <c r="A14" s="20" t="b">
        <v>1</v>
      </c>
      <c r="B14" s="21" t="s">
        <v>37</v>
      </c>
      <c r="C14" s="20">
        <f t="shared" ref="C14:C19" si="3">C13+1</f>
        <v>1000012</v>
      </c>
      <c r="D14" s="22" t="s">
        <v>17</v>
      </c>
      <c r="E14" s="20">
        <v>2</v>
      </c>
      <c r="F14" s="20">
        <v>2</v>
      </c>
      <c r="G14" s="20">
        <f t="shared" si="1"/>
        <v>710</v>
      </c>
      <c r="H14" s="20">
        <v>160001001</v>
      </c>
      <c r="I14" s="20">
        <f t="shared" si="2"/>
        <v>800</v>
      </c>
      <c r="J14" s="20" t="s">
        <v>29</v>
      </c>
      <c r="K14" s="20" t="s">
        <v>18</v>
      </c>
    </row>
    <row r="15" spans="1:11" ht="16.5" customHeight="1" x14ac:dyDescent="0.3">
      <c r="A15" s="20" t="b">
        <v>1</v>
      </c>
      <c r="B15" s="21" t="s">
        <v>38</v>
      </c>
      <c r="C15" s="20">
        <f t="shared" si="3"/>
        <v>1000013</v>
      </c>
      <c r="D15" s="22" t="s">
        <v>17</v>
      </c>
      <c r="E15" s="20">
        <v>3</v>
      </c>
      <c r="F15" s="20">
        <v>3</v>
      </c>
      <c r="G15" s="20">
        <f t="shared" si="1"/>
        <v>510</v>
      </c>
      <c r="H15" s="20">
        <v>160001001</v>
      </c>
      <c r="I15" s="20">
        <f t="shared" si="2"/>
        <v>600</v>
      </c>
      <c r="J15" s="20" t="s">
        <v>29</v>
      </c>
      <c r="K15" s="20" t="s">
        <v>18</v>
      </c>
    </row>
    <row r="16" spans="1:11" ht="16.5" customHeight="1" x14ac:dyDescent="0.3">
      <c r="A16" s="20" t="b">
        <v>1</v>
      </c>
      <c r="B16" s="21" t="s">
        <v>39</v>
      </c>
      <c r="C16" s="20">
        <f t="shared" si="3"/>
        <v>1000014</v>
      </c>
      <c r="D16" s="22" t="s">
        <v>17</v>
      </c>
      <c r="E16" s="20">
        <v>4</v>
      </c>
      <c r="F16" s="20">
        <v>10</v>
      </c>
      <c r="G16" s="20">
        <f t="shared" si="1"/>
        <v>310</v>
      </c>
      <c r="H16" s="20">
        <v>160001001</v>
      </c>
      <c r="I16" s="20">
        <f t="shared" si="2"/>
        <v>400</v>
      </c>
      <c r="J16" s="20" t="s">
        <v>29</v>
      </c>
      <c r="K16" s="20" t="s">
        <v>18</v>
      </c>
    </row>
    <row r="17" spans="1:11" ht="16.5" customHeight="1" x14ac:dyDescent="0.3">
      <c r="A17" s="20" t="b">
        <v>1</v>
      </c>
      <c r="B17" s="21" t="s">
        <v>40</v>
      </c>
      <c r="C17" s="20">
        <f t="shared" si="3"/>
        <v>1000015</v>
      </c>
      <c r="D17" s="22" t="s">
        <v>17</v>
      </c>
      <c r="E17" s="20">
        <v>11</v>
      </c>
      <c r="F17" s="20">
        <v>20</v>
      </c>
      <c r="G17" s="20">
        <f t="shared" si="1"/>
        <v>210</v>
      </c>
      <c r="H17" s="20">
        <v>160001001</v>
      </c>
      <c r="I17" s="20">
        <f t="shared" si="2"/>
        <v>300</v>
      </c>
      <c r="J17" s="20" t="s">
        <v>29</v>
      </c>
      <c r="K17" s="20" t="s">
        <v>18</v>
      </c>
    </row>
    <row r="18" spans="1:11" ht="16.5" customHeight="1" x14ac:dyDescent="0.3">
      <c r="A18" s="20" t="b">
        <v>1</v>
      </c>
      <c r="B18" s="21" t="s">
        <v>41</v>
      </c>
      <c r="C18" s="20">
        <f t="shared" si="3"/>
        <v>1000016</v>
      </c>
      <c r="D18" s="22" t="s">
        <v>17</v>
      </c>
      <c r="E18" s="20">
        <v>21</v>
      </c>
      <c r="F18" s="20">
        <v>30</v>
      </c>
      <c r="G18" s="20">
        <f t="shared" si="1"/>
        <v>110</v>
      </c>
      <c r="H18" s="20">
        <v>160001001</v>
      </c>
      <c r="I18" s="20">
        <f t="shared" si="2"/>
        <v>200</v>
      </c>
      <c r="J18" s="20" t="s">
        <v>29</v>
      </c>
      <c r="K18" s="20" t="s">
        <v>18</v>
      </c>
    </row>
    <row r="19" spans="1:11" ht="16.5" customHeight="1" x14ac:dyDescent="0.3">
      <c r="A19" s="20" t="b">
        <v>1</v>
      </c>
      <c r="B19" s="21" t="s">
        <v>42</v>
      </c>
      <c r="C19" s="20">
        <f t="shared" si="3"/>
        <v>1000017</v>
      </c>
      <c r="D19" s="22" t="s">
        <v>17</v>
      </c>
      <c r="E19" s="20">
        <v>31</v>
      </c>
      <c r="F19" s="20">
        <v>50</v>
      </c>
      <c r="G19" s="20">
        <f t="shared" si="1"/>
        <v>60</v>
      </c>
      <c r="H19" s="20">
        <v>160001001</v>
      </c>
      <c r="I19" s="20">
        <f t="shared" si="2"/>
        <v>150</v>
      </c>
      <c r="J19" s="20" t="s">
        <v>29</v>
      </c>
      <c r="K19" s="20" t="s">
        <v>18</v>
      </c>
    </row>
    <row r="20" spans="1:11" ht="16.5" customHeight="1" x14ac:dyDescent="0.3">
      <c r="A20" s="16" t="b">
        <v>1</v>
      </c>
      <c r="B20" s="17" t="s">
        <v>43</v>
      </c>
      <c r="C20" s="16">
        <f>C13+10</f>
        <v>1000021</v>
      </c>
      <c r="D20" s="19" t="s">
        <v>17</v>
      </c>
      <c r="E20" s="16">
        <v>1</v>
      </c>
      <c r="F20" s="16">
        <v>1</v>
      </c>
      <c r="G20" s="16">
        <f t="shared" si="1"/>
        <v>1020</v>
      </c>
      <c r="H20" s="16">
        <v>160001001</v>
      </c>
      <c r="I20" s="16">
        <f t="shared" si="2"/>
        <v>1200</v>
      </c>
      <c r="J20" s="16" t="s">
        <v>29</v>
      </c>
      <c r="K20" s="16" t="s">
        <v>18</v>
      </c>
    </row>
    <row r="21" spans="1:11" ht="16.5" customHeight="1" x14ac:dyDescent="0.3">
      <c r="A21" s="16" t="b">
        <v>1</v>
      </c>
      <c r="B21" s="17" t="s">
        <v>44</v>
      </c>
      <c r="C21" s="16">
        <f t="shared" ref="C21:C26" si="4">C20+1</f>
        <v>1000022</v>
      </c>
      <c r="D21" s="19" t="s">
        <v>17</v>
      </c>
      <c r="E21" s="16">
        <v>2</v>
      </c>
      <c r="F21" s="16">
        <v>2</v>
      </c>
      <c r="G21" s="16">
        <f t="shared" si="1"/>
        <v>720</v>
      </c>
      <c r="H21" s="16">
        <v>160001001</v>
      </c>
      <c r="I21" s="16">
        <f t="shared" si="2"/>
        <v>900</v>
      </c>
      <c r="J21" s="16" t="s">
        <v>29</v>
      </c>
      <c r="K21" s="16" t="s">
        <v>18</v>
      </c>
    </row>
    <row r="22" spans="1:11" ht="16.5" customHeight="1" x14ac:dyDescent="0.3">
      <c r="A22" s="16" t="b">
        <v>1</v>
      </c>
      <c r="B22" s="17" t="s">
        <v>45</v>
      </c>
      <c r="C22" s="16">
        <f t="shared" si="4"/>
        <v>1000023</v>
      </c>
      <c r="D22" s="19" t="s">
        <v>17</v>
      </c>
      <c r="E22" s="16">
        <v>3</v>
      </c>
      <c r="F22" s="16">
        <v>3</v>
      </c>
      <c r="G22" s="16">
        <f t="shared" si="1"/>
        <v>520</v>
      </c>
      <c r="H22" s="16">
        <v>160001001</v>
      </c>
      <c r="I22" s="16">
        <f t="shared" si="2"/>
        <v>700</v>
      </c>
      <c r="J22" s="16" t="s">
        <v>29</v>
      </c>
      <c r="K22" s="16" t="s">
        <v>18</v>
      </c>
    </row>
    <row r="23" spans="1:11" ht="16.5" customHeight="1" x14ac:dyDescent="0.3">
      <c r="A23" s="16" t="b">
        <v>1</v>
      </c>
      <c r="B23" s="17" t="s">
        <v>46</v>
      </c>
      <c r="C23" s="16">
        <f t="shared" si="4"/>
        <v>1000024</v>
      </c>
      <c r="D23" s="19" t="s">
        <v>17</v>
      </c>
      <c r="E23" s="16">
        <v>4</v>
      </c>
      <c r="F23" s="16">
        <v>10</v>
      </c>
      <c r="G23" s="16">
        <f t="shared" si="1"/>
        <v>320</v>
      </c>
      <c r="H23" s="16">
        <v>160001001</v>
      </c>
      <c r="I23" s="16">
        <f t="shared" si="2"/>
        <v>500</v>
      </c>
      <c r="J23" s="16" t="s">
        <v>29</v>
      </c>
      <c r="K23" s="16" t="s">
        <v>18</v>
      </c>
    </row>
    <row r="24" spans="1:11" ht="16.5" customHeight="1" x14ac:dyDescent="0.3">
      <c r="A24" s="16" t="b">
        <v>1</v>
      </c>
      <c r="B24" s="17" t="s">
        <v>47</v>
      </c>
      <c r="C24" s="16">
        <f t="shared" si="4"/>
        <v>1000025</v>
      </c>
      <c r="D24" s="19" t="s">
        <v>17</v>
      </c>
      <c r="E24" s="16">
        <v>11</v>
      </c>
      <c r="F24" s="16">
        <v>20</v>
      </c>
      <c r="G24" s="16">
        <f t="shared" si="1"/>
        <v>220</v>
      </c>
      <c r="H24" s="16">
        <v>160001001</v>
      </c>
      <c r="I24" s="16">
        <f t="shared" si="2"/>
        <v>400</v>
      </c>
      <c r="J24" s="16" t="s">
        <v>29</v>
      </c>
      <c r="K24" s="16" t="s">
        <v>18</v>
      </c>
    </row>
    <row r="25" spans="1:11" ht="16.5" customHeight="1" x14ac:dyDescent="0.3">
      <c r="A25" s="16" t="b">
        <v>1</v>
      </c>
      <c r="B25" s="17" t="s">
        <v>48</v>
      </c>
      <c r="C25" s="16">
        <f t="shared" si="4"/>
        <v>1000026</v>
      </c>
      <c r="D25" s="19" t="s">
        <v>17</v>
      </c>
      <c r="E25" s="16">
        <v>21</v>
      </c>
      <c r="F25" s="16">
        <v>30</v>
      </c>
      <c r="G25" s="16">
        <f t="shared" si="1"/>
        <v>120</v>
      </c>
      <c r="H25" s="16">
        <v>160001001</v>
      </c>
      <c r="I25" s="16">
        <f t="shared" si="2"/>
        <v>300</v>
      </c>
      <c r="J25" s="16" t="s">
        <v>29</v>
      </c>
      <c r="K25" s="16" t="s">
        <v>18</v>
      </c>
    </row>
    <row r="26" spans="1:11" ht="16.5" customHeight="1" x14ac:dyDescent="0.3">
      <c r="A26" s="16" t="b">
        <v>1</v>
      </c>
      <c r="B26" s="17" t="s">
        <v>49</v>
      </c>
      <c r="C26" s="16">
        <f t="shared" si="4"/>
        <v>1000027</v>
      </c>
      <c r="D26" s="19" t="s">
        <v>17</v>
      </c>
      <c r="E26" s="16">
        <v>31</v>
      </c>
      <c r="F26" s="16">
        <v>50</v>
      </c>
      <c r="G26" s="16">
        <f t="shared" si="1"/>
        <v>70</v>
      </c>
      <c r="H26" s="16">
        <v>160001001</v>
      </c>
      <c r="I26" s="16">
        <f t="shared" si="2"/>
        <v>250</v>
      </c>
      <c r="J26" s="16" t="s">
        <v>29</v>
      </c>
      <c r="K26" s="16" t="s">
        <v>18</v>
      </c>
    </row>
    <row r="27" spans="1:11" ht="16.5" customHeight="1" x14ac:dyDescent="0.3">
      <c r="A27" s="20" t="b">
        <v>1</v>
      </c>
      <c r="B27" s="21" t="s">
        <v>50</v>
      </c>
      <c r="C27" s="20">
        <f>C20+10</f>
        <v>1000031</v>
      </c>
      <c r="D27" s="22" t="s">
        <v>17</v>
      </c>
      <c r="E27" s="20">
        <v>1</v>
      </c>
      <c r="F27" s="20">
        <v>1</v>
      </c>
      <c r="G27" s="20">
        <f t="shared" si="1"/>
        <v>1030</v>
      </c>
      <c r="H27" s="20">
        <v>160001001</v>
      </c>
      <c r="I27" s="20">
        <f t="shared" si="2"/>
        <v>1300</v>
      </c>
      <c r="J27" s="20" t="s">
        <v>29</v>
      </c>
      <c r="K27" s="20" t="s">
        <v>18</v>
      </c>
    </row>
    <row r="28" spans="1:11" ht="16.5" customHeight="1" x14ac:dyDescent="0.3">
      <c r="A28" s="20" t="b">
        <v>1</v>
      </c>
      <c r="B28" s="21" t="s">
        <v>51</v>
      </c>
      <c r="C28" s="20">
        <f t="shared" ref="C28:C33" si="5">C27+1</f>
        <v>1000032</v>
      </c>
      <c r="D28" s="22" t="s">
        <v>17</v>
      </c>
      <c r="E28" s="20">
        <v>2</v>
      </c>
      <c r="F28" s="20">
        <v>2</v>
      </c>
      <c r="G28" s="20">
        <f t="shared" si="1"/>
        <v>730</v>
      </c>
      <c r="H28" s="20">
        <v>160001001</v>
      </c>
      <c r="I28" s="20">
        <f t="shared" si="2"/>
        <v>1000</v>
      </c>
      <c r="J28" s="20" t="s">
        <v>29</v>
      </c>
      <c r="K28" s="20" t="s">
        <v>18</v>
      </c>
    </row>
    <row r="29" spans="1:11" ht="16.5" customHeight="1" x14ac:dyDescent="0.3">
      <c r="A29" s="20" t="b">
        <v>1</v>
      </c>
      <c r="B29" s="21" t="s">
        <v>52</v>
      </c>
      <c r="C29" s="20">
        <f t="shared" si="5"/>
        <v>1000033</v>
      </c>
      <c r="D29" s="22" t="s">
        <v>17</v>
      </c>
      <c r="E29" s="20">
        <v>3</v>
      </c>
      <c r="F29" s="20">
        <v>3</v>
      </c>
      <c r="G29" s="20">
        <f t="shared" si="1"/>
        <v>530</v>
      </c>
      <c r="H29" s="20">
        <v>160001001</v>
      </c>
      <c r="I29" s="20">
        <f t="shared" si="2"/>
        <v>800</v>
      </c>
      <c r="J29" s="20" t="s">
        <v>29</v>
      </c>
      <c r="K29" s="20" t="s">
        <v>18</v>
      </c>
    </row>
    <row r="30" spans="1:11" ht="16.5" customHeight="1" x14ac:dyDescent="0.3">
      <c r="A30" s="20" t="b">
        <v>1</v>
      </c>
      <c r="B30" s="21" t="s">
        <v>53</v>
      </c>
      <c r="C30" s="20">
        <f t="shared" si="5"/>
        <v>1000034</v>
      </c>
      <c r="D30" s="22" t="s">
        <v>17</v>
      </c>
      <c r="E30" s="20">
        <v>4</v>
      </c>
      <c r="F30" s="20">
        <v>10</v>
      </c>
      <c r="G30" s="20">
        <f t="shared" si="1"/>
        <v>330</v>
      </c>
      <c r="H30" s="20">
        <v>160001001</v>
      </c>
      <c r="I30" s="20">
        <f t="shared" si="2"/>
        <v>600</v>
      </c>
      <c r="J30" s="20" t="s">
        <v>29</v>
      </c>
      <c r="K30" s="20" t="s">
        <v>18</v>
      </c>
    </row>
    <row r="31" spans="1:11" ht="16.5" customHeight="1" x14ac:dyDescent="0.3">
      <c r="A31" s="20" t="b">
        <v>1</v>
      </c>
      <c r="B31" s="21" t="s">
        <v>54</v>
      </c>
      <c r="C31" s="20">
        <f t="shared" si="5"/>
        <v>1000035</v>
      </c>
      <c r="D31" s="22" t="s">
        <v>17</v>
      </c>
      <c r="E31" s="20">
        <v>11</v>
      </c>
      <c r="F31" s="20">
        <v>20</v>
      </c>
      <c r="G31" s="20">
        <f t="shared" si="1"/>
        <v>230</v>
      </c>
      <c r="H31" s="20">
        <v>160001001</v>
      </c>
      <c r="I31" s="20">
        <f t="shared" si="2"/>
        <v>500</v>
      </c>
      <c r="J31" s="20" t="s">
        <v>29</v>
      </c>
      <c r="K31" s="20" t="s">
        <v>18</v>
      </c>
    </row>
    <row r="32" spans="1:11" ht="16.5" customHeight="1" x14ac:dyDescent="0.3">
      <c r="A32" s="20" t="b">
        <v>1</v>
      </c>
      <c r="B32" s="21" t="s">
        <v>55</v>
      </c>
      <c r="C32" s="20">
        <f t="shared" si="5"/>
        <v>1000036</v>
      </c>
      <c r="D32" s="22" t="s">
        <v>17</v>
      </c>
      <c r="E32" s="20">
        <v>21</v>
      </c>
      <c r="F32" s="20">
        <v>30</v>
      </c>
      <c r="G32" s="20">
        <f t="shared" si="1"/>
        <v>130</v>
      </c>
      <c r="H32" s="20">
        <v>160001001</v>
      </c>
      <c r="I32" s="20">
        <f t="shared" si="2"/>
        <v>400</v>
      </c>
      <c r="J32" s="20" t="s">
        <v>29</v>
      </c>
      <c r="K32" s="20" t="s">
        <v>18</v>
      </c>
    </row>
    <row r="33" spans="1:11" ht="16.5" customHeight="1" x14ac:dyDescent="0.3">
      <c r="A33" s="20" t="b">
        <v>1</v>
      </c>
      <c r="B33" s="21" t="s">
        <v>56</v>
      </c>
      <c r="C33" s="20">
        <f t="shared" si="5"/>
        <v>1000037</v>
      </c>
      <c r="D33" s="22" t="s">
        <v>17</v>
      </c>
      <c r="E33" s="20">
        <v>31</v>
      </c>
      <c r="F33" s="20">
        <v>50</v>
      </c>
      <c r="G33" s="20">
        <f t="shared" si="1"/>
        <v>80</v>
      </c>
      <c r="H33" s="20">
        <v>160001001</v>
      </c>
      <c r="I33" s="20">
        <f t="shared" si="2"/>
        <v>350</v>
      </c>
      <c r="J33" s="20" t="s">
        <v>29</v>
      </c>
      <c r="K33" s="20" t="s">
        <v>18</v>
      </c>
    </row>
    <row r="34" spans="1:11" ht="16.5" customHeight="1" x14ac:dyDescent="0.3">
      <c r="A34" s="16" t="b">
        <v>1</v>
      </c>
      <c r="B34" s="17" t="s">
        <v>57</v>
      </c>
      <c r="C34" s="16">
        <f>C27+10</f>
        <v>1000041</v>
      </c>
      <c r="D34" s="19" t="s">
        <v>17</v>
      </c>
      <c r="E34" s="16">
        <v>1</v>
      </c>
      <c r="F34" s="16">
        <v>1</v>
      </c>
      <c r="G34" s="16">
        <f t="shared" si="1"/>
        <v>1040</v>
      </c>
      <c r="H34" s="16">
        <v>160001001</v>
      </c>
      <c r="I34" s="16">
        <f t="shared" si="2"/>
        <v>1400</v>
      </c>
      <c r="J34" s="16" t="s">
        <v>29</v>
      </c>
      <c r="K34" s="16" t="s">
        <v>18</v>
      </c>
    </row>
    <row r="35" spans="1:11" ht="16.5" customHeight="1" x14ac:dyDescent="0.3">
      <c r="A35" s="16" t="b">
        <v>1</v>
      </c>
      <c r="B35" s="17" t="s">
        <v>58</v>
      </c>
      <c r="C35" s="16">
        <f t="shared" ref="C35:C40" si="6">C34+1</f>
        <v>1000042</v>
      </c>
      <c r="D35" s="19" t="s">
        <v>17</v>
      </c>
      <c r="E35" s="16">
        <v>2</v>
      </c>
      <c r="F35" s="16">
        <v>2</v>
      </c>
      <c r="G35" s="16">
        <f t="shared" si="1"/>
        <v>740</v>
      </c>
      <c r="H35" s="16">
        <v>160001001</v>
      </c>
      <c r="I35" s="16">
        <f t="shared" si="2"/>
        <v>1100</v>
      </c>
      <c r="J35" s="16" t="s">
        <v>29</v>
      </c>
      <c r="K35" s="16" t="s">
        <v>18</v>
      </c>
    </row>
    <row r="36" spans="1:11" ht="16.5" customHeight="1" x14ac:dyDescent="0.3">
      <c r="A36" s="16" t="b">
        <v>1</v>
      </c>
      <c r="B36" s="17" t="s">
        <v>59</v>
      </c>
      <c r="C36" s="16">
        <f t="shared" si="6"/>
        <v>1000043</v>
      </c>
      <c r="D36" s="19" t="s">
        <v>17</v>
      </c>
      <c r="E36" s="16">
        <v>3</v>
      </c>
      <c r="F36" s="16">
        <v>3</v>
      </c>
      <c r="G36" s="16">
        <f t="shared" si="1"/>
        <v>540</v>
      </c>
      <c r="H36" s="16">
        <v>160001001</v>
      </c>
      <c r="I36" s="16">
        <f t="shared" si="2"/>
        <v>900</v>
      </c>
      <c r="J36" s="16" t="s">
        <v>29</v>
      </c>
      <c r="K36" s="16" t="s">
        <v>18</v>
      </c>
    </row>
    <row r="37" spans="1:11" ht="16.5" customHeight="1" x14ac:dyDescent="0.3">
      <c r="A37" s="16" t="b">
        <v>1</v>
      </c>
      <c r="B37" s="17" t="s">
        <v>60</v>
      </c>
      <c r="C37" s="16">
        <f t="shared" si="6"/>
        <v>1000044</v>
      </c>
      <c r="D37" s="19" t="s">
        <v>17</v>
      </c>
      <c r="E37" s="16">
        <v>4</v>
      </c>
      <c r="F37" s="16">
        <v>10</v>
      </c>
      <c r="G37" s="16">
        <f t="shared" si="1"/>
        <v>340</v>
      </c>
      <c r="H37" s="16">
        <v>160001001</v>
      </c>
      <c r="I37" s="16">
        <f t="shared" si="2"/>
        <v>700</v>
      </c>
      <c r="J37" s="16" t="s">
        <v>29</v>
      </c>
      <c r="K37" s="16" t="s">
        <v>18</v>
      </c>
    </row>
    <row r="38" spans="1:11" ht="16.5" customHeight="1" x14ac:dyDescent="0.3">
      <c r="A38" s="16" t="b">
        <v>1</v>
      </c>
      <c r="B38" s="17" t="s">
        <v>61</v>
      </c>
      <c r="C38" s="16">
        <f t="shared" si="6"/>
        <v>1000045</v>
      </c>
      <c r="D38" s="19" t="s">
        <v>17</v>
      </c>
      <c r="E38" s="16">
        <v>11</v>
      </c>
      <c r="F38" s="16">
        <v>20</v>
      </c>
      <c r="G38" s="16">
        <f t="shared" si="1"/>
        <v>240</v>
      </c>
      <c r="H38" s="16">
        <v>160001001</v>
      </c>
      <c r="I38" s="16">
        <f t="shared" si="2"/>
        <v>600</v>
      </c>
      <c r="J38" s="16" t="s">
        <v>29</v>
      </c>
      <c r="K38" s="16" t="s">
        <v>18</v>
      </c>
    </row>
    <row r="39" spans="1:11" ht="16.5" customHeight="1" x14ac:dyDescent="0.3">
      <c r="A39" s="16" t="b">
        <v>1</v>
      </c>
      <c r="B39" s="17" t="s">
        <v>62</v>
      </c>
      <c r="C39" s="16">
        <f t="shared" si="6"/>
        <v>1000046</v>
      </c>
      <c r="D39" s="19" t="s">
        <v>17</v>
      </c>
      <c r="E39" s="16">
        <v>21</v>
      </c>
      <c r="F39" s="16">
        <v>30</v>
      </c>
      <c r="G39" s="16">
        <f t="shared" si="1"/>
        <v>140</v>
      </c>
      <c r="H39" s="16">
        <v>160001001</v>
      </c>
      <c r="I39" s="16">
        <f t="shared" si="2"/>
        <v>500</v>
      </c>
      <c r="J39" s="16" t="s">
        <v>29</v>
      </c>
      <c r="K39" s="16" t="s">
        <v>18</v>
      </c>
    </row>
    <row r="40" spans="1:11" ht="16.5" customHeight="1" x14ac:dyDescent="0.3">
      <c r="A40" s="16" t="b">
        <v>1</v>
      </c>
      <c r="B40" s="17" t="s">
        <v>63</v>
      </c>
      <c r="C40" s="16">
        <f t="shared" si="6"/>
        <v>1000047</v>
      </c>
      <c r="D40" s="19" t="s">
        <v>17</v>
      </c>
      <c r="E40" s="16">
        <v>31</v>
      </c>
      <c r="F40" s="16">
        <v>50</v>
      </c>
      <c r="G40" s="16">
        <f t="shared" si="1"/>
        <v>90</v>
      </c>
      <c r="H40" s="16">
        <v>160001001</v>
      </c>
      <c r="I40" s="16">
        <f t="shared" si="2"/>
        <v>450</v>
      </c>
      <c r="J40" s="16" t="s">
        <v>29</v>
      </c>
      <c r="K40" s="16" t="s">
        <v>18</v>
      </c>
    </row>
    <row r="41" spans="1:11" ht="16.5" customHeight="1" x14ac:dyDescent="0.3">
      <c r="A41" s="20" t="b">
        <v>1</v>
      </c>
      <c r="B41" s="21" t="s">
        <v>64</v>
      </c>
      <c r="C41" s="20">
        <f>C34+10</f>
        <v>1000051</v>
      </c>
      <c r="D41" s="22" t="s">
        <v>17</v>
      </c>
      <c r="E41" s="20">
        <v>1</v>
      </c>
      <c r="F41" s="20">
        <v>1</v>
      </c>
      <c r="G41" s="20">
        <f t="shared" si="1"/>
        <v>1050</v>
      </c>
      <c r="H41" s="20">
        <v>160001001</v>
      </c>
      <c r="I41" s="20">
        <f t="shared" si="2"/>
        <v>1500</v>
      </c>
      <c r="J41" s="20" t="s">
        <v>29</v>
      </c>
      <c r="K41" s="20" t="s">
        <v>18</v>
      </c>
    </row>
    <row r="42" spans="1:11" ht="16.5" customHeight="1" x14ac:dyDescent="0.3">
      <c r="A42" s="20" t="b">
        <v>1</v>
      </c>
      <c r="B42" s="21" t="s">
        <v>65</v>
      </c>
      <c r="C42" s="20">
        <f t="shared" ref="C42:C47" si="7">C41+1</f>
        <v>1000052</v>
      </c>
      <c r="D42" s="22" t="s">
        <v>17</v>
      </c>
      <c r="E42" s="20">
        <v>2</v>
      </c>
      <c r="F42" s="20">
        <v>2</v>
      </c>
      <c r="G42" s="20">
        <f t="shared" si="1"/>
        <v>750</v>
      </c>
      <c r="H42" s="20">
        <v>160001001</v>
      </c>
      <c r="I42" s="20">
        <f t="shared" si="2"/>
        <v>1200</v>
      </c>
      <c r="J42" s="20" t="s">
        <v>29</v>
      </c>
      <c r="K42" s="20" t="s">
        <v>18</v>
      </c>
    </row>
    <row r="43" spans="1:11" ht="16.5" customHeight="1" x14ac:dyDescent="0.3">
      <c r="A43" s="20" t="b">
        <v>1</v>
      </c>
      <c r="B43" s="21" t="s">
        <v>66</v>
      </c>
      <c r="C43" s="20">
        <f t="shared" si="7"/>
        <v>1000053</v>
      </c>
      <c r="D43" s="22" t="s">
        <v>17</v>
      </c>
      <c r="E43" s="20">
        <v>3</v>
      </c>
      <c r="F43" s="20">
        <v>3</v>
      </c>
      <c r="G43" s="20">
        <f t="shared" si="1"/>
        <v>550</v>
      </c>
      <c r="H43" s="20">
        <v>160001001</v>
      </c>
      <c r="I43" s="20">
        <f t="shared" si="2"/>
        <v>1000</v>
      </c>
      <c r="J43" s="20" t="s">
        <v>29</v>
      </c>
      <c r="K43" s="20" t="s">
        <v>18</v>
      </c>
    </row>
    <row r="44" spans="1:11" ht="16.5" customHeight="1" x14ac:dyDescent="0.3">
      <c r="A44" s="20" t="b">
        <v>1</v>
      </c>
      <c r="B44" s="21" t="s">
        <v>67</v>
      </c>
      <c r="C44" s="20">
        <f t="shared" si="7"/>
        <v>1000054</v>
      </c>
      <c r="D44" s="22" t="s">
        <v>17</v>
      </c>
      <c r="E44" s="20">
        <v>4</v>
      </c>
      <c r="F44" s="20">
        <v>10</v>
      </c>
      <c r="G44" s="20">
        <f t="shared" si="1"/>
        <v>350</v>
      </c>
      <c r="H44" s="20">
        <v>160001001</v>
      </c>
      <c r="I44" s="20">
        <f t="shared" si="2"/>
        <v>800</v>
      </c>
      <c r="J44" s="20" t="s">
        <v>29</v>
      </c>
      <c r="K44" s="20" t="s">
        <v>18</v>
      </c>
    </row>
    <row r="45" spans="1:11" ht="16.5" customHeight="1" x14ac:dyDescent="0.3">
      <c r="A45" s="20" t="b">
        <v>1</v>
      </c>
      <c r="B45" s="21" t="s">
        <v>68</v>
      </c>
      <c r="C45" s="20">
        <f t="shared" si="7"/>
        <v>1000055</v>
      </c>
      <c r="D45" s="22" t="s">
        <v>17</v>
      </c>
      <c r="E45" s="20">
        <v>11</v>
      </c>
      <c r="F45" s="20">
        <v>20</v>
      </c>
      <c r="G45" s="20">
        <f t="shared" si="1"/>
        <v>250</v>
      </c>
      <c r="H45" s="20">
        <v>160001001</v>
      </c>
      <c r="I45" s="20">
        <f t="shared" si="2"/>
        <v>700</v>
      </c>
      <c r="J45" s="20" t="s">
        <v>29</v>
      </c>
      <c r="K45" s="20" t="s">
        <v>18</v>
      </c>
    </row>
    <row r="46" spans="1:11" ht="16.5" customHeight="1" x14ac:dyDescent="0.3">
      <c r="A46" s="20" t="b">
        <v>1</v>
      </c>
      <c r="B46" s="21" t="s">
        <v>69</v>
      </c>
      <c r="C46" s="20">
        <f t="shared" si="7"/>
        <v>1000056</v>
      </c>
      <c r="D46" s="22" t="s">
        <v>17</v>
      </c>
      <c r="E46" s="20">
        <v>21</v>
      </c>
      <c r="F46" s="20">
        <v>30</v>
      </c>
      <c r="G46" s="20">
        <f t="shared" si="1"/>
        <v>150</v>
      </c>
      <c r="H46" s="20">
        <v>160001001</v>
      </c>
      <c r="I46" s="20">
        <f t="shared" si="2"/>
        <v>600</v>
      </c>
      <c r="J46" s="20" t="s">
        <v>29</v>
      </c>
      <c r="K46" s="20" t="s">
        <v>18</v>
      </c>
    </row>
    <row r="47" spans="1:11" ht="16.5" customHeight="1" x14ac:dyDescent="0.3">
      <c r="A47" s="20" t="b">
        <v>1</v>
      </c>
      <c r="B47" s="21" t="s">
        <v>70</v>
      </c>
      <c r="C47" s="20">
        <f t="shared" si="7"/>
        <v>1000057</v>
      </c>
      <c r="D47" s="22" t="s">
        <v>17</v>
      </c>
      <c r="E47" s="20">
        <v>31</v>
      </c>
      <c r="F47" s="20">
        <v>50</v>
      </c>
      <c r="G47" s="20">
        <f t="shared" si="1"/>
        <v>100</v>
      </c>
      <c r="H47" s="20">
        <v>160001001</v>
      </c>
      <c r="I47" s="20">
        <f t="shared" si="2"/>
        <v>550</v>
      </c>
      <c r="J47" s="20" t="s">
        <v>29</v>
      </c>
      <c r="K47" s="20" t="s">
        <v>18</v>
      </c>
    </row>
    <row r="48" spans="1:11" ht="16.5" customHeight="1" x14ac:dyDescent="0.3">
      <c r="A48" s="16" t="b">
        <v>1</v>
      </c>
      <c r="B48" s="17" t="s">
        <v>71</v>
      </c>
      <c r="C48" s="16">
        <f>C41+10</f>
        <v>1000061</v>
      </c>
      <c r="D48" s="19" t="s">
        <v>17</v>
      </c>
      <c r="E48" s="16">
        <v>1</v>
      </c>
      <c r="F48" s="16">
        <v>1</v>
      </c>
      <c r="G48" s="16">
        <f t="shared" si="1"/>
        <v>1060</v>
      </c>
      <c r="H48" s="16">
        <v>160001001</v>
      </c>
      <c r="I48" s="16">
        <f t="shared" si="2"/>
        <v>1600</v>
      </c>
      <c r="J48" s="16" t="s">
        <v>29</v>
      </c>
      <c r="K48" s="16" t="s">
        <v>18</v>
      </c>
    </row>
    <row r="49" spans="1:11" ht="16.5" customHeight="1" x14ac:dyDescent="0.3">
      <c r="A49" s="16" t="b">
        <v>1</v>
      </c>
      <c r="B49" s="17" t="s">
        <v>72</v>
      </c>
      <c r="C49" s="16">
        <f t="shared" ref="C49:C54" si="8">C48+1</f>
        <v>1000062</v>
      </c>
      <c r="D49" s="19" t="s">
        <v>17</v>
      </c>
      <c r="E49" s="16">
        <v>2</v>
      </c>
      <c r="F49" s="16">
        <v>2</v>
      </c>
      <c r="G49" s="16">
        <f t="shared" si="1"/>
        <v>760</v>
      </c>
      <c r="H49" s="16">
        <v>160001001</v>
      </c>
      <c r="I49" s="16">
        <f t="shared" si="2"/>
        <v>1300</v>
      </c>
      <c r="J49" s="16" t="s">
        <v>29</v>
      </c>
      <c r="K49" s="16" t="s">
        <v>18</v>
      </c>
    </row>
    <row r="50" spans="1:11" ht="16.5" customHeight="1" x14ac:dyDescent="0.3">
      <c r="A50" s="16" t="b">
        <v>1</v>
      </c>
      <c r="B50" s="17" t="s">
        <v>73</v>
      </c>
      <c r="C50" s="16">
        <f t="shared" si="8"/>
        <v>1000063</v>
      </c>
      <c r="D50" s="19" t="s">
        <v>17</v>
      </c>
      <c r="E50" s="16">
        <v>3</v>
      </c>
      <c r="F50" s="16">
        <v>3</v>
      </c>
      <c r="G50" s="16">
        <f t="shared" si="1"/>
        <v>560</v>
      </c>
      <c r="H50" s="16">
        <v>160001001</v>
      </c>
      <c r="I50" s="16">
        <f t="shared" si="2"/>
        <v>1100</v>
      </c>
      <c r="J50" s="16" t="s">
        <v>29</v>
      </c>
      <c r="K50" s="16" t="s">
        <v>18</v>
      </c>
    </row>
    <row r="51" spans="1:11" ht="16.5" customHeight="1" x14ac:dyDescent="0.3">
      <c r="A51" s="16" t="b">
        <v>1</v>
      </c>
      <c r="B51" s="17" t="s">
        <v>74</v>
      </c>
      <c r="C51" s="16">
        <f t="shared" si="8"/>
        <v>1000064</v>
      </c>
      <c r="D51" s="19" t="s">
        <v>17</v>
      </c>
      <c r="E51" s="16">
        <v>4</v>
      </c>
      <c r="F51" s="16">
        <v>10</v>
      </c>
      <c r="G51" s="16">
        <f t="shared" si="1"/>
        <v>360</v>
      </c>
      <c r="H51" s="16">
        <v>160001001</v>
      </c>
      <c r="I51" s="16">
        <f t="shared" si="2"/>
        <v>900</v>
      </c>
      <c r="J51" s="16" t="s">
        <v>29</v>
      </c>
      <c r="K51" s="16" t="s">
        <v>18</v>
      </c>
    </row>
    <row r="52" spans="1:11" ht="16.5" customHeight="1" x14ac:dyDescent="0.3">
      <c r="A52" s="16" t="b">
        <v>1</v>
      </c>
      <c r="B52" s="17" t="s">
        <v>75</v>
      </c>
      <c r="C52" s="16">
        <f t="shared" si="8"/>
        <v>1000065</v>
      </c>
      <c r="D52" s="19" t="s">
        <v>17</v>
      </c>
      <c r="E52" s="16">
        <v>11</v>
      </c>
      <c r="F52" s="16">
        <v>20</v>
      </c>
      <c r="G52" s="16">
        <f t="shared" si="1"/>
        <v>260</v>
      </c>
      <c r="H52" s="16">
        <v>160001001</v>
      </c>
      <c r="I52" s="16">
        <f t="shared" si="2"/>
        <v>800</v>
      </c>
      <c r="J52" s="16" t="s">
        <v>29</v>
      </c>
      <c r="K52" s="16" t="s">
        <v>18</v>
      </c>
    </row>
    <row r="53" spans="1:11" ht="16.5" customHeight="1" x14ac:dyDescent="0.3">
      <c r="A53" s="16" t="b">
        <v>1</v>
      </c>
      <c r="B53" s="17" t="s">
        <v>76</v>
      </c>
      <c r="C53" s="16">
        <f t="shared" si="8"/>
        <v>1000066</v>
      </c>
      <c r="D53" s="19" t="s">
        <v>17</v>
      </c>
      <c r="E53" s="16">
        <v>21</v>
      </c>
      <c r="F53" s="16">
        <v>30</v>
      </c>
      <c r="G53" s="16">
        <f t="shared" si="1"/>
        <v>160</v>
      </c>
      <c r="H53" s="16">
        <v>160001001</v>
      </c>
      <c r="I53" s="16">
        <f t="shared" si="2"/>
        <v>700</v>
      </c>
      <c r="J53" s="16" t="s">
        <v>29</v>
      </c>
      <c r="K53" s="16" t="s">
        <v>18</v>
      </c>
    </row>
    <row r="54" spans="1:11" ht="16.5" customHeight="1" x14ac:dyDescent="0.3">
      <c r="A54" s="16" t="b">
        <v>1</v>
      </c>
      <c r="B54" s="17" t="s">
        <v>77</v>
      </c>
      <c r="C54" s="16">
        <f t="shared" si="8"/>
        <v>1000067</v>
      </c>
      <c r="D54" s="19" t="s">
        <v>17</v>
      </c>
      <c r="E54" s="16">
        <v>31</v>
      </c>
      <c r="F54" s="16">
        <v>50</v>
      </c>
      <c r="G54" s="16">
        <f t="shared" si="1"/>
        <v>110</v>
      </c>
      <c r="H54" s="16">
        <v>160001001</v>
      </c>
      <c r="I54" s="16">
        <f t="shared" si="2"/>
        <v>650</v>
      </c>
      <c r="J54" s="16" t="s">
        <v>29</v>
      </c>
      <c r="K54" s="16" t="s">
        <v>18</v>
      </c>
    </row>
    <row r="55" spans="1:11" ht="16.5" customHeight="1" x14ac:dyDescent="0.3">
      <c r="A55" s="20" t="b">
        <v>1</v>
      </c>
      <c r="B55" s="21" t="s">
        <v>78</v>
      </c>
      <c r="C55" s="20">
        <f>C48+10</f>
        <v>1000071</v>
      </c>
      <c r="D55" s="22" t="s">
        <v>17</v>
      </c>
      <c r="E55" s="20">
        <v>1</v>
      </c>
      <c r="F55" s="20">
        <v>1</v>
      </c>
      <c r="G55" s="20">
        <f t="shared" si="1"/>
        <v>1070</v>
      </c>
      <c r="H55" s="20">
        <v>160001001</v>
      </c>
      <c r="I55" s="20">
        <f t="shared" si="2"/>
        <v>1700</v>
      </c>
      <c r="J55" s="20" t="s">
        <v>29</v>
      </c>
      <c r="K55" s="20" t="s">
        <v>18</v>
      </c>
    </row>
    <row r="56" spans="1:11" ht="16.5" customHeight="1" x14ac:dyDescent="0.3">
      <c r="A56" s="20" t="b">
        <v>1</v>
      </c>
      <c r="B56" s="21" t="s">
        <v>79</v>
      </c>
      <c r="C56" s="20">
        <f t="shared" ref="C56:C61" si="9">C55+1</f>
        <v>1000072</v>
      </c>
      <c r="D56" s="22" t="s">
        <v>17</v>
      </c>
      <c r="E56" s="20">
        <v>2</v>
      </c>
      <c r="F56" s="20">
        <v>2</v>
      </c>
      <c r="G56" s="20">
        <f t="shared" si="1"/>
        <v>770</v>
      </c>
      <c r="H56" s="20">
        <v>160001001</v>
      </c>
      <c r="I56" s="20">
        <f t="shared" si="2"/>
        <v>1400</v>
      </c>
      <c r="J56" s="20" t="s">
        <v>29</v>
      </c>
      <c r="K56" s="20" t="s">
        <v>18</v>
      </c>
    </row>
    <row r="57" spans="1:11" ht="16.5" customHeight="1" x14ac:dyDescent="0.3">
      <c r="A57" s="20" t="b">
        <v>1</v>
      </c>
      <c r="B57" s="21" t="s">
        <v>80</v>
      </c>
      <c r="C57" s="20">
        <f t="shared" si="9"/>
        <v>1000073</v>
      </c>
      <c r="D57" s="22" t="s">
        <v>17</v>
      </c>
      <c r="E57" s="20">
        <v>3</v>
      </c>
      <c r="F57" s="20">
        <v>3</v>
      </c>
      <c r="G57" s="20">
        <f t="shared" si="1"/>
        <v>570</v>
      </c>
      <c r="H57" s="20">
        <v>160001001</v>
      </c>
      <c r="I57" s="20">
        <f t="shared" si="2"/>
        <v>1200</v>
      </c>
      <c r="J57" s="20" t="s">
        <v>29</v>
      </c>
      <c r="K57" s="20" t="s">
        <v>18</v>
      </c>
    </row>
    <row r="58" spans="1:11" ht="16.5" customHeight="1" x14ac:dyDescent="0.3">
      <c r="A58" s="20" t="b">
        <v>1</v>
      </c>
      <c r="B58" s="21" t="s">
        <v>81</v>
      </c>
      <c r="C58" s="20">
        <f t="shared" si="9"/>
        <v>1000074</v>
      </c>
      <c r="D58" s="22" t="s">
        <v>17</v>
      </c>
      <c r="E58" s="20">
        <v>4</v>
      </c>
      <c r="F58" s="20">
        <v>10</v>
      </c>
      <c r="G58" s="20">
        <f t="shared" si="1"/>
        <v>370</v>
      </c>
      <c r="H58" s="20">
        <v>160001001</v>
      </c>
      <c r="I58" s="20">
        <f t="shared" si="2"/>
        <v>1000</v>
      </c>
      <c r="J58" s="20" t="s">
        <v>29</v>
      </c>
      <c r="K58" s="20" t="s">
        <v>18</v>
      </c>
    </row>
    <row r="59" spans="1:11" ht="16.5" customHeight="1" x14ac:dyDescent="0.3">
      <c r="A59" s="20" t="b">
        <v>1</v>
      </c>
      <c r="B59" s="21" t="s">
        <v>82</v>
      </c>
      <c r="C59" s="20">
        <f t="shared" si="9"/>
        <v>1000075</v>
      </c>
      <c r="D59" s="22" t="s">
        <v>17</v>
      </c>
      <c r="E59" s="20">
        <v>11</v>
      </c>
      <c r="F59" s="20">
        <v>20</v>
      </c>
      <c r="G59" s="20">
        <f t="shared" si="1"/>
        <v>270</v>
      </c>
      <c r="H59" s="20">
        <v>160001001</v>
      </c>
      <c r="I59" s="20">
        <f t="shared" si="2"/>
        <v>900</v>
      </c>
      <c r="J59" s="20" t="s">
        <v>29</v>
      </c>
      <c r="K59" s="20" t="s">
        <v>18</v>
      </c>
    </row>
    <row r="60" spans="1:11" ht="16.5" customHeight="1" x14ac:dyDescent="0.3">
      <c r="A60" s="20" t="b">
        <v>1</v>
      </c>
      <c r="B60" s="21" t="s">
        <v>83</v>
      </c>
      <c r="C60" s="20">
        <f t="shared" si="9"/>
        <v>1000076</v>
      </c>
      <c r="D60" s="22" t="s">
        <v>17</v>
      </c>
      <c r="E60" s="20">
        <v>21</v>
      </c>
      <c r="F60" s="20">
        <v>30</v>
      </c>
      <c r="G60" s="20">
        <f t="shared" si="1"/>
        <v>170</v>
      </c>
      <c r="H60" s="20">
        <v>160001001</v>
      </c>
      <c r="I60" s="20">
        <f t="shared" si="2"/>
        <v>800</v>
      </c>
      <c r="J60" s="20" t="s">
        <v>29</v>
      </c>
      <c r="K60" s="20" t="s">
        <v>18</v>
      </c>
    </row>
    <row r="61" spans="1:11" ht="16.5" customHeight="1" x14ac:dyDescent="0.3">
      <c r="A61" s="20" t="b">
        <v>1</v>
      </c>
      <c r="B61" s="21" t="s">
        <v>84</v>
      </c>
      <c r="C61" s="20">
        <f t="shared" si="9"/>
        <v>1000077</v>
      </c>
      <c r="D61" s="22" t="s">
        <v>17</v>
      </c>
      <c r="E61" s="20">
        <v>31</v>
      </c>
      <c r="F61" s="20">
        <v>50</v>
      </c>
      <c r="G61" s="20">
        <f t="shared" si="1"/>
        <v>120</v>
      </c>
      <c r="H61" s="20">
        <v>160001001</v>
      </c>
      <c r="I61" s="20">
        <f t="shared" si="2"/>
        <v>750</v>
      </c>
      <c r="J61" s="20" t="s">
        <v>29</v>
      </c>
      <c r="K61" s="20" t="s">
        <v>18</v>
      </c>
    </row>
  </sheetData>
  <phoneticPr fontId="24" type="noConversion"/>
  <pageMargins left="0.7" right="0.7" top="0.75" bottom="0.75" header="0.3" footer="0.3"/>
  <pageSetup paperSize="9" orientation="portrait" horizontalDpi="429496729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workbookViewId="0">
      <selection activeCell="B5" sqref="B5:Q21"/>
    </sheetView>
  </sheetViews>
  <sheetFormatPr defaultColWidth="9" defaultRowHeight="16.5" customHeight="1" x14ac:dyDescent="0.3"/>
  <cols>
    <col min="1" max="1" width="11.125" bestFit="1" customWidth="1"/>
    <col min="2" max="2" width="13.5" bestFit="1" customWidth="1"/>
    <col min="3" max="3" width="17.75" bestFit="1" customWidth="1"/>
    <col min="4" max="4" width="9.875" bestFit="1" customWidth="1"/>
    <col min="5" max="5" width="11.75" bestFit="1" customWidth="1"/>
    <col min="6" max="9" width="10.25" bestFit="1" customWidth="1"/>
    <col min="10" max="10" width="20" bestFit="1" customWidth="1"/>
    <col min="11" max="11" width="13.75" bestFit="1" customWidth="1"/>
    <col min="12" max="12" width="18.875" bestFit="1" customWidth="1"/>
    <col min="13" max="13" width="16.75" bestFit="1" customWidth="1"/>
    <col min="14" max="14" width="20.25" bestFit="1" customWidth="1"/>
    <col min="15" max="15" width="21.875" bestFit="1" customWidth="1"/>
    <col min="16" max="16" width="3.625" customWidth="1"/>
    <col min="17" max="17" width="15.5" bestFit="1" customWidth="1"/>
  </cols>
  <sheetData>
    <row r="1" spans="1:17" ht="16.5" customHeight="1" x14ac:dyDescent="0.3">
      <c r="A1" s="2" t="s">
        <v>190</v>
      </c>
      <c r="B1" s="3" t="s">
        <v>190</v>
      </c>
      <c r="E1" s="4"/>
      <c r="F1" s="4"/>
      <c r="G1" s="4"/>
      <c r="H1" s="4"/>
      <c r="I1" s="4"/>
    </row>
    <row r="2" spans="1:17" ht="85.5" customHeight="1" x14ac:dyDescent="0.3">
      <c r="A2" s="7" t="s">
        <v>0</v>
      </c>
      <c r="B2" s="7" t="s">
        <v>0</v>
      </c>
      <c r="C2" s="7" t="s">
        <v>0</v>
      </c>
      <c r="D2" s="7" t="s">
        <v>189</v>
      </c>
      <c r="E2" s="10" t="s">
        <v>203</v>
      </c>
      <c r="F2" s="10" t="s">
        <v>188</v>
      </c>
      <c r="G2" s="10" t="s">
        <v>187</v>
      </c>
      <c r="H2" s="10" t="s">
        <v>186</v>
      </c>
      <c r="I2" s="10" t="s">
        <v>185</v>
      </c>
      <c r="J2" s="10" t="s">
        <v>184</v>
      </c>
      <c r="K2" s="7" t="s">
        <v>183</v>
      </c>
      <c r="L2" s="10" t="s">
        <v>182</v>
      </c>
      <c r="M2" s="7" t="s">
        <v>181</v>
      </c>
      <c r="N2" s="10" t="s">
        <v>180</v>
      </c>
      <c r="O2" s="10" t="s">
        <v>179</v>
      </c>
    </row>
    <row r="3" spans="1:17" ht="16.5" customHeight="1" x14ac:dyDescent="0.3">
      <c r="A3" s="8" t="s">
        <v>2</v>
      </c>
      <c r="B3" s="8" t="s">
        <v>2</v>
      </c>
      <c r="C3" s="8" t="s">
        <v>3</v>
      </c>
      <c r="D3" s="8" t="s">
        <v>3</v>
      </c>
      <c r="E3" s="8" t="s">
        <v>146</v>
      </c>
      <c r="F3" s="8" t="s">
        <v>146</v>
      </c>
      <c r="G3" s="8" t="s">
        <v>146</v>
      </c>
      <c r="H3" s="8" t="s">
        <v>146</v>
      </c>
      <c r="I3" s="8" t="s">
        <v>146</v>
      </c>
      <c r="J3" s="8" t="s">
        <v>146</v>
      </c>
      <c r="K3" s="8" t="s">
        <v>146</v>
      </c>
      <c r="L3" s="8" t="s">
        <v>146</v>
      </c>
      <c r="M3" s="8" t="s">
        <v>146</v>
      </c>
      <c r="N3" s="8" t="s">
        <v>146</v>
      </c>
      <c r="O3" s="8" t="s">
        <v>146</v>
      </c>
    </row>
    <row r="4" spans="1:17" ht="40.5" customHeight="1" x14ac:dyDescent="0.3">
      <c r="A4" s="30" t="s">
        <v>4</v>
      </c>
      <c r="B4" s="30" t="s">
        <v>5</v>
      </c>
      <c r="C4" s="30" t="s">
        <v>6</v>
      </c>
      <c r="D4" s="30" t="s">
        <v>6</v>
      </c>
      <c r="E4" s="30" t="s">
        <v>6</v>
      </c>
      <c r="F4" s="30" t="s">
        <v>6</v>
      </c>
      <c r="G4" s="30" t="s">
        <v>6</v>
      </c>
      <c r="H4" s="30" t="s">
        <v>6</v>
      </c>
      <c r="I4" s="30" t="s">
        <v>6</v>
      </c>
      <c r="J4" s="30" t="s">
        <v>6</v>
      </c>
      <c r="K4" s="30" t="s">
        <v>6</v>
      </c>
      <c r="L4" s="30" t="s">
        <v>6</v>
      </c>
      <c r="M4" s="30" t="s">
        <v>6</v>
      </c>
      <c r="N4" s="30" t="s">
        <v>6</v>
      </c>
      <c r="O4" s="30" t="s">
        <v>6</v>
      </c>
    </row>
    <row r="5" spans="1:17" ht="16.5" customHeight="1" x14ac:dyDescent="0.3">
      <c r="A5" s="31" t="s">
        <v>10</v>
      </c>
      <c r="B5" s="31" t="s">
        <v>11</v>
      </c>
      <c r="C5" s="55" t="s">
        <v>12</v>
      </c>
      <c r="D5" s="31" t="s">
        <v>178</v>
      </c>
      <c r="E5" s="32" t="s">
        <v>177</v>
      </c>
      <c r="F5" s="31" t="s">
        <v>176</v>
      </c>
      <c r="G5" s="31" t="s">
        <v>175</v>
      </c>
      <c r="H5" s="31" t="s">
        <v>174</v>
      </c>
      <c r="I5" s="31" t="s">
        <v>173</v>
      </c>
      <c r="J5" s="31" t="s">
        <v>172</v>
      </c>
      <c r="K5" s="31" t="s">
        <v>171</v>
      </c>
      <c r="L5" s="31" t="s">
        <v>170</v>
      </c>
      <c r="M5" s="31" t="s">
        <v>169</v>
      </c>
      <c r="N5" s="31" t="s">
        <v>168</v>
      </c>
      <c r="O5" s="31" t="s">
        <v>167</v>
      </c>
    </row>
    <row r="6" spans="1:17" ht="16.5" customHeight="1" x14ac:dyDescent="0.3">
      <c r="A6" s="51" t="b">
        <v>1</v>
      </c>
      <c r="B6" s="51" t="s">
        <v>166</v>
      </c>
      <c r="C6" s="56" t="s">
        <v>200</v>
      </c>
      <c r="D6" s="51">
        <v>1</v>
      </c>
      <c r="E6" s="54">
        <v>25001</v>
      </c>
      <c r="F6" s="51">
        <v>1</v>
      </c>
      <c r="G6" s="51">
        <v>1</v>
      </c>
      <c r="H6" s="53">
        <v>5000</v>
      </c>
      <c r="I6" s="52">
        <v>1000000</v>
      </c>
      <c r="J6" s="51">
        <v>5</v>
      </c>
      <c r="K6" s="51">
        <v>500</v>
      </c>
      <c r="L6" s="51">
        <f>L9</f>
        <v>4000</v>
      </c>
      <c r="M6" s="51">
        <v>1500</v>
      </c>
      <c r="N6" s="51">
        <v>156104004</v>
      </c>
      <c r="O6" s="51">
        <v>1</v>
      </c>
      <c r="Q6" s="51" t="s">
        <v>165</v>
      </c>
    </row>
    <row r="7" spans="1:17" ht="16.5" customHeight="1" x14ac:dyDescent="0.3">
      <c r="A7" s="48" t="b">
        <v>1</v>
      </c>
      <c r="B7" s="48" t="s">
        <v>164</v>
      </c>
      <c r="C7" s="48">
        <f t="shared" ref="C7:E21" si="0">C6+1</f>
        <v>7000002</v>
      </c>
      <c r="D7" s="48">
        <f t="shared" si="0"/>
        <v>2</v>
      </c>
      <c r="E7" s="48">
        <f t="shared" si="0"/>
        <v>25002</v>
      </c>
      <c r="F7" s="48">
        <v>2</v>
      </c>
      <c r="G7" s="48">
        <v>10</v>
      </c>
      <c r="H7" s="50">
        <v>4500</v>
      </c>
      <c r="I7" s="49">
        <f>I6</f>
        <v>1000000</v>
      </c>
      <c r="J7" s="48">
        <v>5</v>
      </c>
      <c r="K7" s="48">
        <v>400</v>
      </c>
      <c r="L7" s="48">
        <f>L9</f>
        <v>4000</v>
      </c>
      <c r="M7" s="48">
        <v>1300</v>
      </c>
      <c r="N7" s="48">
        <f>N6-1</f>
        <v>156104003</v>
      </c>
      <c r="O7" s="48">
        <f>O8+1</f>
        <v>2</v>
      </c>
      <c r="Q7" s="48" t="s">
        <v>159</v>
      </c>
    </row>
    <row r="8" spans="1:17" ht="16.5" customHeight="1" x14ac:dyDescent="0.3">
      <c r="A8" s="48" t="b">
        <v>1</v>
      </c>
      <c r="B8" s="48" t="s">
        <v>163</v>
      </c>
      <c r="C8" s="48">
        <f t="shared" si="0"/>
        <v>7000003</v>
      </c>
      <c r="D8" s="48">
        <f t="shared" si="0"/>
        <v>3</v>
      </c>
      <c r="E8" s="48">
        <f t="shared" si="0"/>
        <v>25003</v>
      </c>
      <c r="F8" s="48">
        <v>11</v>
      </c>
      <c r="G8" s="48">
        <v>50</v>
      </c>
      <c r="H8" s="50">
        <v>4500</v>
      </c>
      <c r="I8" s="49">
        <f>I7</f>
        <v>1000000</v>
      </c>
      <c r="J8" s="48">
        <v>5</v>
      </c>
      <c r="K8" s="48">
        <v>400</v>
      </c>
      <c r="L8" s="48">
        <f>L9</f>
        <v>4000</v>
      </c>
      <c r="M8" s="48">
        <v>1100</v>
      </c>
      <c r="N8" s="48">
        <f>N7</f>
        <v>156104003</v>
      </c>
      <c r="O8" s="48">
        <v>1</v>
      </c>
      <c r="Q8" s="48" t="s">
        <v>159</v>
      </c>
    </row>
    <row r="9" spans="1:17" ht="16.5" customHeight="1" x14ac:dyDescent="0.3">
      <c r="A9" s="45" t="b">
        <v>1</v>
      </c>
      <c r="B9" s="45" t="s">
        <v>162</v>
      </c>
      <c r="C9" s="45">
        <f t="shared" si="0"/>
        <v>7000004</v>
      </c>
      <c r="D9" s="45">
        <f t="shared" si="0"/>
        <v>4</v>
      </c>
      <c r="E9" s="45">
        <f t="shared" si="0"/>
        <v>25004</v>
      </c>
      <c r="F9" s="45">
        <v>-1</v>
      </c>
      <c r="G9" s="45">
        <v>-1</v>
      </c>
      <c r="H9" s="47">
        <v>4000</v>
      </c>
      <c r="I9" s="46">
        <f t="shared" ref="I9:I21" si="1">H8-1</f>
        <v>4499</v>
      </c>
      <c r="J9" s="45">
        <v>5</v>
      </c>
      <c r="K9" s="45">
        <v>300</v>
      </c>
      <c r="L9" s="45">
        <f t="shared" ref="L9:L20" si="2">H9</f>
        <v>4000</v>
      </c>
      <c r="M9" s="45">
        <v>1000</v>
      </c>
      <c r="N9" s="45">
        <f>N8</f>
        <v>156104003</v>
      </c>
      <c r="O9" s="45">
        <f>O10</f>
        <v>2</v>
      </c>
      <c r="Q9" s="45" t="s">
        <v>159</v>
      </c>
    </row>
    <row r="10" spans="1:17" ht="16.5" customHeight="1" x14ac:dyDescent="0.3">
      <c r="A10" s="45" t="b">
        <v>1</v>
      </c>
      <c r="B10" s="45" t="s">
        <v>161</v>
      </c>
      <c r="C10" s="45">
        <f t="shared" si="0"/>
        <v>7000005</v>
      </c>
      <c r="D10" s="45">
        <f t="shared" si="0"/>
        <v>5</v>
      </c>
      <c r="E10" s="45">
        <f t="shared" si="0"/>
        <v>25005</v>
      </c>
      <c r="F10" s="45">
        <v>-1</v>
      </c>
      <c r="G10" s="45">
        <v>-1</v>
      </c>
      <c r="H10" s="47">
        <f>H9-400</f>
        <v>3600</v>
      </c>
      <c r="I10" s="46">
        <f t="shared" si="1"/>
        <v>3999</v>
      </c>
      <c r="J10" s="45">
        <v>5</v>
      </c>
      <c r="K10" s="45">
        <v>300</v>
      </c>
      <c r="L10" s="45">
        <f t="shared" si="2"/>
        <v>3600</v>
      </c>
      <c r="M10" s="45">
        <v>900</v>
      </c>
      <c r="N10" s="45">
        <f>N9</f>
        <v>156104003</v>
      </c>
      <c r="O10" s="45">
        <f>O11+1</f>
        <v>2</v>
      </c>
      <c r="Q10" s="45" t="s">
        <v>159</v>
      </c>
    </row>
    <row r="11" spans="1:17" ht="16.5" customHeight="1" x14ac:dyDescent="0.3">
      <c r="A11" s="45" t="b">
        <v>1</v>
      </c>
      <c r="B11" s="45" t="s">
        <v>160</v>
      </c>
      <c r="C11" s="45">
        <f t="shared" si="0"/>
        <v>7000006</v>
      </c>
      <c r="D11" s="45">
        <f t="shared" si="0"/>
        <v>6</v>
      </c>
      <c r="E11" s="45">
        <f t="shared" si="0"/>
        <v>25006</v>
      </c>
      <c r="F11" s="45">
        <v>-1</v>
      </c>
      <c r="G11" s="45">
        <v>-1</v>
      </c>
      <c r="H11" s="47">
        <f>H10-400</f>
        <v>3200</v>
      </c>
      <c r="I11" s="46">
        <f t="shared" si="1"/>
        <v>3599</v>
      </c>
      <c r="J11" s="45">
        <v>5</v>
      </c>
      <c r="K11" s="45">
        <v>300</v>
      </c>
      <c r="L11" s="45">
        <f t="shared" si="2"/>
        <v>3200</v>
      </c>
      <c r="M11" s="45">
        <v>800</v>
      </c>
      <c r="N11" s="45">
        <f>N10</f>
        <v>156104003</v>
      </c>
      <c r="O11" s="45">
        <v>1</v>
      </c>
      <c r="Q11" s="45" t="s">
        <v>159</v>
      </c>
    </row>
    <row r="12" spans="1:17" ht="16.5" customHeight="1" x14ac:dyDescent="0.3">
      <c r="A12" s="42" t="b">
        <v>1</v>
      </c>
      <c r="B12" s="42" t="s">
        <v>158</v>
      </c>
      <c r="C12" s="42">
        <f t="shared" si="0"/>
        <v>7000007</v>
      </c>
      <c r="D12" s="42">
        <f t="shared" si="0"/>
        <v>7</v>
      </c>
      <c r="E12" s="42">
        <f t="shared" si="0"/>
        <v>25007</v>
      </c>
      <c r="F12" s="42">
        <v>-1</v>
      </c>
      <c r="G12" s="42">
        <v>-1</v>
      </c>
      <c r="H12" s="44">
        <f>H11-400</f>
        <v>2800</v>
      </c>
      <c r="I12" s="43">
        <f t="shared" si="1"/>
        <v>3199</v>
      </c>
      <c r="J12" s="42">
        <v>3</v>
      </c>
      <c r="K12" s="42">
        <v>200</v>
      </c>
      <c r="L12" s="42">
        <f t="shared" si="2"/>
        <v>2800</v>
      </c>
      <c r="M12" s="42">
        <v>650</v>
      </c>
      <c r="N12" s="42">
        <f>N7-1</f>
        <v>156104002</v>
      </c>
      <c r="O12" s="42">
        <f>O13</f>
        <v>2</v>
      </c>
      <c r="Q12" s="42" t="s">
        <v>152</v>
      </c>
    </row>
    <row r="13" spans="1:17" ht="16.5" customHeight="1" x14ac:dyDescent="0.3">
      <c r="A13" s="42" t="b">
        <v>1</v>
      </c>
      <c r="B13" s="42" t="s">
        <v>157</v>
      </c>
      <c r="C13" s="42">
        <f t="shared" si="0"/>
        <v>7000008</v>
      </c>
      <c r="D13" s="42">
        <f t="shared" si="0"/>
        <v>8</v>
      </c>
      <c r="E13" s="42">
        <f t="shared" si="0"/>
        <v>25008</v>
      </c>
      <c r="F13" s="42">
        <v>-1</v>
      </c>
      <c r="G13" s="42">
        <v>-1</v>
      </c>
      <c r="H13" s="44">
        <f>H12-300</f>
        <v>2500</v>
      </c>
      <c r="I13" s="43">
        <f t="shared" si="1"/>
        <v>2799</v>
      </c>
      <c r="J13" s="42">
        <v>3</v>
      </c>
      <c r="K13" s="42">
        <v>200</v>
      </c>
      <c r="L13" s="42">
        <f t="shared" si="2"/>
        <v>2500</v>
      </c>
      <c r="M13" s="42">
        <v>600</v>
      </c>
      <c r="N13" s="42">
        <f>N12</f>
        <v>156104002</v>
      </c>
      <c r="O13" s="42">
        <f>O14</f>
        <v>2</v>
      </c>
      <c r="Q13" s="42" t="s">
        <v>152</v>
      </c>
    </row>
    <row r="14" spans="1:17" ht="16.5" customHeight="1" x14ac:dyDescent="0.3">
      <c r="A14" s="42" t="b">
        <v>1</v>
      </c>
      <c r="B14" s="42" t="s">
        <v>156</v>
      </c>
      <c r="C14" s="42">
        <f t="shared" si="0"/>
        <v>7000009</v>
      </c>
      <c r="D14" s="42">
        <f t="shared" si="0"/>
        <v>9</v>
      </c>
      <c r="E14" s="42">
        <f t="shared" si="0"/>
        <v>25009</v>
      </c>
      <c r="F14" s="42">
        <v>-1</v>
      </c>
      <c r="G14" s="42">
        <v>-1</v>
      </c>
      <c r="H14" s="44">
        <f>H13-300</f>
        <v>2200</v>
      </c>
      <c r="I14" s="43">
        <f t="shared" si="1"/>
        <v>2499</v>
      </c>
      <c r="J14" s="42">
        <v>3</v>
      </c>
      <c r="K14" s="42">
        <v>200</v>
      </c>
      <c r="L14" s="42">
        <f t="shared" si="2"/>
        <v>2200</v>
      </c>
      <c r="M14" s="42">
        <v>550</v>
      </c>
      <c r="N14" s="42">
        <f>N13</f>
        <v>156104002</v>
      </c>
      <c r="O14" s="42">
        <f>O15</f>
        <v>2</v>
      </c>
      <c r="Q14" s="42" t="s">
        <v>152</v>
      </c>
    </row>
    <row r="15" spans="1:17" ht="16.5" customHeight="1" x14ac:dyDescent="0.3">
      <c r="A15" s="39" t="b">
        <v>1</v>
      </c>
      <c r="B15" s="39" t="s">
        <v>155</v>
      </c>
      <c r="C15" s="39">
        <f t="shared" si="0"/>
        <v>7000010</v>
      </c>
      <c r="D15" s="39">
        <f t="shared" si="0"/>
        <v>10</v>
      </c>
      <c r="E15" s="39">
        <f t="shared" si="0"/>
        <v>25010</v>
      </c>
      <c r="F15" s="39">
        <v>-1</v>
      </c>
      <c r="G15" s="39">
        <v>-1</v>
      </c>
      <c r="H15" s="41">
        <f>H14-300</f>
        <v>1900</v>
      </c>
      <c r="I15" s="40">
        <f t="shared" si="1"/>
        <v>2199</v>
      </c>
      <c r="J15" s="39">
        <v>3</v>
      </c>
      <c r="K15" s="39">
        <v>100</v>
      </c>
      <c r="L15" s="39">
        <f t="shared" si="2"/>
        <v>1900</v>
      </c>
      <c r="M15" s="39">
        <v>400</v>
      </c>
      <c r="N15" s="39">
        <f>N14</f>
        <v>156104002</v>
      </c>
      <c r="O15" s="39">
        <f>O16</f>
        <v>2</v>
      </c>
      <c r="Q15" s="39" t="s">
        <v>152</v>
      </c>
    </row>
    <row r="16" spans="1:17" ht="16.5" customHeight="1" x14ac:dyDescent="0.3">
      <c r="A16" s="39" t="b">
        <v>1</v>
      </c>
      <c r="B16" s="39" t="s">
        <v>154</v>
      </c>
      <c r="C16" s="39">
        <f t="shared" si="0"/>
        <v>7000011</v>
      </c>
      <c r="D16" s="39">
        <f t="shared" si="0"/>
        <v>11</v>
      </c>
      <c r="E16" s="39">
        <f t="shared" si="0"/>
        <v>25011</v>
      </c>
      <c r="F16" s="39">
        <v>-1</v>
      </c>
      <c r="G16" s="39">
        <v>-1</v>
      </c>
      <c r="H16" s="41">
        <f>H15-200</f>
        <v>1700</v>
      </c>
      <c r="I16" s="40">
        <f t="shared" si="1"/>
        <v>1899</v>
      </c>
      <c r="J16" s="39">
        <v>3</v>
      </c>
      <c r="K16" s="39">
        <v>100</v>
      </c>
      <c r="L16" s="39">
        <f t="shared" si="2"/>
        <v>1700</v>
      </c>
      <c r="M16" s="39">
        <v>350</v>
      </c>
      <c r="N16" s="39">
        <f>N15</f>
        <v>156104002</v>
      </c>
      <c r="O16" s="39">
        <f>O17+1</f>
        <v>2</v>
      </c>
      <c r="Q16" s="39" t="s">
        <v>152</v>
      </c>
    </row>
    <row r="17" spans="1:17" ht="16.5" customHeight="1" x14ac:dyDescent="0.3">
      <c r="A17" s="39" t="b">
        <v>1</v>
      </c>
      <c r="B17" s="39" t="s">
        <v>153</v>
      </c>
      <c r="C17" s="39">
        <f t="shared" si="0"/>
        <v>7000012</v>
      </c>
      <c r="D17" s="39">
        <f t="shared" si="0"/>
        <v>12</v>
      </c>
      <c r="E17" s="39">
        <f t="shared" si="0"/>
        <v>25012</v>
      </c>
      <c r="F17" s="39">
        <v>-1</v>
      </c>
      <c r="G17" s="39">
        <v>-1</v>
      </c>
      <c r="H17" s="41">
        <f>H16-200</f>
        <v>1500</v>
      </c>
      <c r="I17" s="40">
        <f t="shared" si="1"/>
        <v>1699</v>
      </c>
      <c r="J17" s="39">
        <v>3</v>
      </c>
      <c r="K17" s="39">
        <v>100</v>
      </c>
      <c r="L17" s="39">
        <f t="shared" si="2"/>
        <v>1500</v>
      </c>
      <c r="M17" s="39">
        <v>300</v>
      </c>
      <c r="N17" s="39">
        <f>N16</f>
        <v>156104002</v>
      </c>
      <c r="O17" s="39">
        <v>1</v>
      </c>
      <c r="Q17" s="39" t="s">
        <v>152</v>
      </c>
    </row>
    <row r="18" spans="1:17" ht="16.5" customHeight="1" x14ac:dyDescent="0.3">
      <c r="A18" s="36" t="b">
        <v>1</v>
      </c>
      <c r="B18" s="36" t="s">
        <v>151</v>
      </c>
      <c r="C18" s="36">
        <f t="shared" si="0"/>
        <v>7000013</v>
      </c>
      <c r="D18" s="36">
        <f t="shared" si="0"/>
        <v>13</v>
      </c>
      <c r="E18" s="36">
        <f t="shared" si="0"/>
        <v>25013</v>
      </c>
      <c r="F18" s="36">
        <v>-1</v>
      </c>
      <c r="G18" s="36">
        <v>-1</v>
      </c>
      <c r="H18" s="38">
        <f>H17-200</f>
        <v>1300</v>
      </c>
      <c r="I18" s="37">
        <f t="shared" si="1"/>
        <v>1499</v>
      </c>
      <c r="J18" s="36">
        <v>1</v>
      </c>
      <c r="K18" s="36">
        <v>50</v>
      </c>
      <c r="L18" s="36">
        <f t="shared" si="2"/>
        <v>1300</v>
      </c>
      <c r="M18" s="36">
        <v>100</v>
      </c>
      <c r="N18" s="36">
        <f>N12-1</f>
        <v>156104001</v>
      </c>
      <c r="O18" s="36">
        <f>O19</f>
        <v>2</v>
      </c>
      <c r="Q18" s="36" t="s">
        <v>147</v>
      </c>
    </row>
    <row r="19" spans="1:17" ht="16.5" customHeight="1" x14ac:dyDescent="0.3">
      <c r="A19" s="36" t="b">
        <v>1</v>
      </c>
      <c r="B19" s="36" t="s">
        <v>150</v>
      </c>
      <c r="C19" s="36">
        <f t="shared" si="0"/>
        <v>7000014</v>
      </c>
      <c r="D19" s="36">
        <f t="shared" si="0"/>
        <v>14</v>
      </c>
      <c r="E19" s="36">
        <f t="shared" si="0"/>
        <v>25014</v>
      </c>
      <c r="F19" s="36">
        <v>-1</v>
      </c>
      <c r="G19" s="36">
        <v>-1</v>
      </c>
      <c r="H19" s="38">
        <f>H18-100</f>
        <v>1200</v>
      </c>
      <c r="I19" s="37">
        <f t="shared" si="1"/>
        <v>1299</v>
      </c>
      <c r="J19" s="36">
        <v>1</v>
      </c>
      <c r="K19" s="36">
        <v>50</v>
      </c>
      <c r="L19" s="36">
        <f t="shared" si="2"/>
        <v>1200</v>
      </c>
      <c r="M19" s="36">
        <v>70</v>
      </c>
      <c r="N19" s="36">
        <f>N18</f>
        <v>156104001</v>
      </c>
      <c r="O19" s="36">
        <f>O20</f>
        <v>2</v>
      </c>
      <c r="Q19" s="36" t="s">
        <v>147</v>
      </c>
    </row>
    <row r="20" spans="1:17" ht="16.5" customHeight="1" x14ac:dyDescent="0.3">
      <c r="A20" s="36" t="b">
        <v>1</v>
      </c>
      <c r="B20" s="36" t="s">
        <v>149</v>
      </c>
      <c r="C20" s="36">
        <f t="shared" si="0"/>
        <v>7000015</v>
      </c>
      <c r="D20" s="36">
        <f t="shared" si="0"/>
        <v>15</v>
      </c>
      <c r="E20" s="36">
        <f t="shared" si="0"/>
        <v>25015</v>
      </c>
      <c r="F20" s="36">
        <v>-1</v>
      </c>
      <c r="G20" s="36">
        <v>-1</v>
      </c>
      <c r="H20" s="38">
        <f>H19-100</f>
        <v>1100</v>
      </c>
      <c r="I20" s="37">
        <f t="shared" si="1"/>
        <v>1199</v>
      </c>
      <c r="J20" s="36">
        <v>1</v>
      </c>
      <c r="K20" s="36">
        <v>50</v>
      </c>
      <c r="L20" s="36">
        <f t="shared" si="2"/>
        <v>1100</v>
      </c>
      <c r="M20" s="36">
        <v>50</v>
      </c>
      <c r="N20" s="36">
        <f>N19</f>
        <v>156104001</v>
      </c>
      <c r="O20" s="36">
        <f>O21+1</f>
        <v>2</v>
      </c>
      <c r="Q20" s="36" t="s">
        <v>147</v>
      </c>
    </row>
    <row r="21" spans="1:17" ht="16.5" customHeight="1" x14ac:dyDescent="0.3">
      <c r="A21" s="33" t="b">
        <v>1</v>
      </c>
      <c r="B21" s="33" t="s">
        <v>148</v>
      </c>
      <c r="C21" s="33">
        <f t="shared" si="0"/>
        <v>7000016</v>
      </c>
      <c r="D21" s="33">
        <f t="shared" si="0"/>
        <v>16</v>
      </c>
      <c r="E21" s="33">
        <f t="shared" si="0"/>
        <v>25016</v>
      </c>
      <c r="F21" s="33">
        <v>-1</v>
      </c>
      <c r="G21" s="33">
        <v>-1</v>
      </c>
      <c r="H21" s="35">
        <v>0</v>
      </c>
      <c r="I21" s="34">
        <f t="shared" si="1"/>
        <v>1099</v>
      </c>
      <c r="J21" s="33">
        <v>0</v>
      </c>
      <c r="K21" s="33">
        <v>0</v>
      </c>
      <c r="L21" s="33">
        <v>1000</v>
      </c>
      <c r="M21" s="33">
        <v>30</v>
      </c>
      <c r="N21" s="33">
        <f>N20</f>
        <v>156104001</v>
      </c>
      <c r="O21" s="33">
        <v>1</v>
      </c>
      <c r="Q21" s="33" t="s">
        <v>147</v>
      </c>
    </row>
  </sheetData>
  <phoneticPr fontId="24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activeCell="F32" sqref="F32"/>
    </sheetView>
  </sheetViews>
  <sheetFormatPr defaultColWidth="9" defaultRowHeight="16.5" customHeight="1" x14ac:dyDescent="0.3"/>
  <cols>
    <col min="1" max="2" width="20.25" bestFit="1" customWidth="1"/>
    <col min="3" max="3" width="17.75" bestFit="1" customWidth="1"/>
    <col min="4" max="4" width="22.375" bestFit="1" customWidth="1"/>
    <col min="5" max="6" width="10.25" bestFit="1" customWidth="1"/>
    <col min="7" max="8" width="12.125" bestFit="1" customWidth="1"/>
    <col min="9" max="9" width="16.75" bestFit="1" customWidth="1"/>
    <col min="10" max="10" width="20.25" bestFit="1" customWidth="1"/>
    <col min="11" max="11" width="21.875" bestFit="1" customWidth="1"/>
  </cols>
  <sheetData>
    <row r="1" spans="1:11" ht="16.5" customHeight="1" x14ac:dyDescent="0.3">
      <c r="A1" s="2" t="s">
        <v>191</v>
      </c>
      <c r="B1" s="3" t="s">
        <v>199</v>
      </c>
      <c r="D1" s="4"/>
      <c r="E1" s="4"/>
      <c r="F1" s="4"/>
      <c r="G1" s="4"/>
      <c r="H1" s="4"/>
    </row>
    <row r="2" spans="1:11" ht="85.5" customHeight="1" x14ac:dyDescent="0.3">
      <c r="A2" s="7" t="s">
        <v>0</v>
      </c>
      <c r="B2" s="7" t="s">
        <v>0</v>
      </c>
      <c r="C2" s="7" t="s">
        <v>0</v>
      </c>
      <c r="D2" s="10" t="s">
        <v>204</v>
      </c>
      <c r="E2" s="10" t="s">
        <v>188</v>
      </c>
      <c r="F2" s="10" t="s">
        <v>187</v>
      </c>
      <c r="G2" s="10" t="s">
        <v>196</v>
      </c>
      <c r="H2" s="10" t="s">
        <v>195</v>
      </c>
      <c r="I2" s="7" t="s">
        <v>181</v>
      </c>
      <c r="J2" s="10" t="s">
        <v>180</v>
      </c>
      <c r="K2" s="10" t="s">
        <v>179</v>
      </c>
    </row>
    <row r="3" spans="1:11" ht="16.5" customHeight="1" x14ac:dyDescent="0.3">
      <c r="A3" s="8" t="s">
        <v>2</v>
      </c>
      <c r="B3" s="8" t="s">
        <v>2</v>
      </c>
      <c r="C3" s="8" t="s">
        <v>3</v>
      </c>
      <c r="D3" s="8" t="s">
        <v>146</v>
      </c>
      <c r="E3" s="8" t="s">
        <v>146</v>
      </c>
      <c r="F3" s="8" t="s">
        <v>146</v>
      </c>
      <c r="G3" s="8" t="s">
        <v>146</v>
      </c>
      <c r="H3" s="8" t="s">
        <v>146</v>
      </c>
      <c r="I3" s="8" t="s">
        <v>146</v>
      </c>
      <c r="J3" s="8" t="s">
        <v>146</v>
      </c>
      <c r="K3" s="8" t="s">
        <v>146</v>
      </c>
    </row>
    <row r="4" spans="1:11" ht="40.5" customHeight="1" x14ac:dyDescent="0.3">
      <c r="A4" s="30" t="s">
        <v>4</v>
      </c>
      <c r="B4" s="30" t="s">
        <v>5</v>
      </c>
      <c r="C4" s="30" t="s">
        <v>6</v>
      </c>
      <c r="D4" s="30" t="s">
        <v>6</v>
      </c>
      <c r="E4" s="30" t="s">
        <v>6</v>
      </c>
      <c r="F4" s="30" t="s">
        <v>6</v>
      </c>
      <c r="G4" s="30" t="s">
        <v>6</v>
      </c>
      <c r="H4" s="30" t="s">
        <v>6</v>
      </c>
      <c r="I4" s="30" t="s">
        <v>6</v>
      </c>
      <c r="J4" s="30" t="s">
        <v>6</v>
      </c>
      <c r="K4" s="30" t="s">
        <v>6</v>
      </c>
    </row>
    <row r="5" spans="1:11" ht="16.5" customHeight="1" x14ac:dyDescent="0.3">
      <c r="A5" s="31" t="s">
        <v>10</v>
      </c>
      <c r="B5" s="31" t="s">
        <v>11</v>
      </c>
      <c r="C5" s="55" t="s">
        <v>12</v>
      </c>
      <c r="D5" s="32" t="s">
        <v>177</v>
      </c>
      <c r="E5" s="31" t="s">
        <v>176</v>
      </c>
      <c r="F5" s="31" t="s">
        <v>175</v>
      </c>
      <c r="G5" s="31" t="s">
        <v>192</v>
      </c>
      <c r="H5" s="31" t="s">
        <v>193</v>
      </c>
      <c r="I5" s="31" t="s">
        <v>169</v>
      </c>
      <c r="J5" s="31" t="s">
        <v>168</v>
      </c>
      <c r="K5" s="31" t="s">
        <v>167</v>
      </c>
    </row>
    <row r="6" spans="1:11" ht="16.5" customHeight="1" x14ac:dyDescent="0.3">
      <c r="A6" s="51" t="b">
        <v>1</v>
      </c>
      <c r="B6" s="51" t="s">
        <v>194</v>
      </c>
      <c r="C6" s="56" t="s">
        <v>201</v>
      </c>
      <c r="D6" s="54">
        <v>26001</v>
      </c>
      <c r="E6" s="51">
        <v>1</v>
      </c>
      <c r="F6" s="51">
        <v>1</v>
      </c>
      <c r="G6" s="51">
        <v>-1</v>
      </c>
      <c r="H6" s="51">
        <v>-1</v>
      </c>
      <c r="I6" s="51">
        <v>1000</v>
      </c>
      <c r="J6" s="51">
        <v>-1</v>
      </c>
      <c r="K6" s="51">
        <v>-1</v>
      </c>
    </row>
    <row r="7" spans="1:11" ht="16.5" customHeight="1" x14ac:dyDescent="0.3">
      <c r="A7" s="51" t="b">
        <v>1</v>
      </c>
      <c r="B7" s="51" t="str">
        <f>E7&amp;" ~ " &amp; F7 &amp; "등"</f>
        <v>2 ~ 10등</v>
      </c>
      <c r="C7" s="51">
        <f t="shared" ref="C7:C19" si="0">C6+1</f>
        <v>8000002</v>
      </c>
      <c r="D7" s="51">
        <f t="shared" ref="D7:D19" si="1">D6+1</f>
        <v>26002</v>
      </c>
      <c r="E7" s="51">
        <v>2</v>
      </c>
      <c r="F7" s="51">
        <v>10</v>
      </c>
      <c r="G7" s="51">
        <v>-1</v>
      </c>
      <c r="H7" s="51">
        <v>-1</v>
      </c>
      <c r="I7" s="51">
        <f>I6-100</f>
        <v>900</v>
      </c>
      <c r="J7" s="51">
        <v>-1</v>
      </c>
      <c r="K7" s="51">
        <v>-1</v>
      </c>
    </row>
    <row r="8" spans="1:11" ht="16.5" customHeight="1" x14ac:dyDescent="0.3">
      <c r="A8" s="51" t="b">
        <v>1</v>
      </c>
      <c r="B8" s="51" t="str">
        <f>E8&amp;" ~ " &amp; F8 &amp; "등"</f>
        <v>11 ~ 50등</v>
      </c>
      <c r="C8" s="51">
        <f t="shared" si="0"/>
        <v>8000003</v>
      </c>
      <c r="D8" s="51">
        <f t="shared" si="1"/>
        <v>26003</v>
      </c>
      <c r="E8" s="51">
        <v>11</v>
      </c>
      <c r="F8" s="51">
        <v>50</v>
      </c>
      <c r="G8" s="51">
        <v>-1</v>
      </c>
      <c r="H8" s="51">
        <v>-1</v>
      </c>
      <c r="I8" s="51">
        <f t="shared" ref="I8:I15" si="2">I7-100</f>
        <v>800</v>
      </c>
      <c r="J8" s="51">
        <v>-1</v>
      </c>
      <c r="K8" s="51">
        <v>-1</v>
      </c>
    </row>
    <row r="9" spans="1:11" ht="16.5" customHeight="1" x14ac:dyDescent="0.3">
      <c r="A9" s="51" t="b">
        <v>1</v>
      </c>
      <c r="B9" s="51" t="str">
        <f>E9&amp;" ~ " &amp; F9 &amp; "등"</f>
        <v>51 ~ 100등</v>
      </c>
      <c r="C9" s="51">
        <f t="shared" si="0"/>
        <v>8000004</v>
      </c>
      <c r="D9" s="51">
        <f t="shared" si="1"/>
        <v>26004</v>
      </c>
      <c r="E9" s="51">
        <v>51</v>
      </c>
      <c r="F9" s="51">
        <v>100</v>
      </c>
      <c r="G9" s="51">
        <v>-1</v>
      </c>
      <c r="H9" s="51">
        <v>-1</v>
      </c>
      <c r="I9" s="51">
        <f t="shared" si="2"/>
        <v>700</v>
      </c>
      <c r="J9" s="51">
        <v>-1</v>
      </c>
      <c r="K9" s="51">
        <v>-1</v>
      </c>
    </row>
    <row r="10" spans="1:11" ht="16.5" customHeight="1" x14ac:dyDescent="0.3">
      <c r="A10" s="51" t="b">
        <v>1</v>
      </c>
      <c r="B10" s="51" t="str">
        <f>"상위 " &amp; G10&amp;" ~ " &amp; H10 &amp; "%"</f>
        <v>상위 0 ~ 1%</v>
      </c>
      <c r="C10" s="51">
        <f t="shared" si="0"/>
        <v>8000005</v>
      </c>
      <c r="D10" s="51">
        <f t="shared" si="1"/>
        <v>26005</v>
      </c>
      <c r="E10" s="51">
        <v>-1</v>
      </c>
      <c r="F10" s="51">
        <v>-1</v>
      </c>
      <c r="G10" s="51">
        <v>0</v>
      </c>
      <c r="H10" s="51">
        <v>1</v>
      </c>
      <c r="I10" s="51">
        <f t="shared" si="2"/>
        <v>600</v>
      </c>
      <c r="J10" s="51">
        <v>-1</v>
      </c>
      <c r="K10" s="51">
        <v>-1</v>
      </c>
    </row>
    <row r="11" spans="1:11" ht="16.5" customHeight="1" x14ac:dyDescent="0.3">
      <c r="A11" s="51" t="b">
        <v>1</v>
      </c>
      <c r="B11" s="51" t="str">
        <f t="shared" ref="B11:B19" si="3">"상위 " &amp; G11&amp;" ~ " &amp; H11 &amp; "%"</f>
        <v>상위 1 ~ 5%</v>
      </c>
      <c r="C11" s="51">
        <f t="shared" si="0"/>
        <v>8000006</v>
      </c>
      <c r="D11" s="51">
        <f t="shared" si="1"/>
        <v>26006</v>
      </c>
      <c r="E11" s="51">
        <v>-1</v>
      </c>
      <c r="F11" s="51">
        <v>-1</v>
      </c>
      <c r="G11" s="51">
        <v>1</v>
      </c>
      <c r="H11" s="51">
        <v>5</v>
      </c>
      <c r="I11" s="51">
        <f t="shared" si="2"/>
        <v>500</v>
      </c>
      <c r="J11" s="51">
        <v>-1</v>
      </c>
      <c r="K11" s="51">
        <v>-1</v>
      </c>
    </row>
    <row r="12" spans="1:11" ht="16.5" customHeight="1" x14ac:dyDescent="0.3">
      <c r="A12" s="51" t="b">
        <v>1</v>
      </c>
      <c r="B12" s="51" t="str">
        <f t="shared" si="3"/>
        <v>상위 5 ~ 10%</v>
      </c>
      <c r="C12" s="51">
        <f t="shared" si="0"/>
        <v>8000007</v>
      </c>
      <c r="D12" s="51">
        <f t="shared" si="1"/>
        <v>26007</v>
      </c>
      <c r="E12" s="51">
        <v>-1</v>
      </c>
      <c r="F12" s="51">
        <v>-1</v>
      </c>
      <c r="G12" s="51">
        <v>5</v>
      </c>
      <c r="H12" s="51">
        <v>10</v>
      </c>
      <c r="I12" s="51">
        <f t="shared" si="2"/>
        <v>400</v>
      </c>
      <c r="J12" s="51">
        <v>-1</v>
      </c>
      <c r="K12" s="51">
        <v>-1</v>
      </c>
    </row>
    <row r="13" spans="1:11" ht="16.5" customHeight="1" x14ac:dyDescent="0.3">
      <c r="A13" s="51" t="b">
        <v>1</v>
      </c>
      <c r="B13" s="51" t="str">
        <f t="shared" si="3"/>
        <v>상위 10 ~ 20%</v>
      </c>
      <c r="C13" s="51">
        <f t="shared" si="0"/>
        <v>8000008</v>
      </c>
      <c r="D13" s="51">
        <f t="shared" si="1"/>
        <v>26008</v>
      </c>
      <c r="E13" s="51">
        <v>-1</v>
      </c>
      <c r="F13" s="51">
        <v>-1</v>
      </c>
      <c r="G13" s="51">
        <f>H12</f>
        <v>10</v>
      </c>
      <c r="H13" s="51">
        <f>H12+10</f>
        <v>20</v>
      </c>
      <c r="I13" s="51">
        <f t="shared" si="2"/>
        <v>300</v>
      </c>
      <c r="J13" s="51">
        <v>-1</v>
      </c>
      <c r="K13" s="51">
        <v>-1</v>
      </c>
    </row>
    <row r="14" spans="1:11" ht="16.5" customHeight="1" x14ac:dyDescent="0.3">
      <c r="A14" s="51" t="b">
        <v>1</v>
      </c>
      <c r="B14" s="51" t="str">
        <f t="shared" si="3"/>
        <v>상위 20 ~ 30%</v>
      </c>
      <c r="C14" s="51">
        <f t="shared" si="0"/>
        <v>8000009</v>
      </c>
      <c r="D14" s="51">
        <f t="shared" si="1"/>
        <v>26009</v>
      </c>
      <c r="E14" s="51">
        <v>-1</v>
      </c>
      <c r="F14" s="51">
        <v>-1</v>
      </c>
      <c r="G14" s="51">
        <f t="shared" ref="G14:G19" si="4">H13</f>
        <v>20</v>
      </c>
      <c r="H14" s="51">
        <f t="shared" ref="H14:H16" si="5">H13+10</f>
        <v>30</v>
      </c>
      <c r="I14" s="51">
        <f t="shared" si="2"/>
        <v>200</v>
      </c>
      <c r="J14" s="51">
        <v>-1</v>
      </c>
      <c r="K14" s="51">
        <v>-1</v>
      </c>
    </row>
    <row r="15" spans="1:11" ht="16.5" customHeight="1" x14ac:dyDescent="0.3">
      <c r="A15" s="51" t="b">
        <v>1</v>
      </c>
      <c r="B15" s="51" t="str">
        <f t="shared" si="3"/>
        <v>상위 30 ~ 40%</v>
      </c>
      <c r="C15" s="51">
        <f t="shared" si="0"/>
        <v>8000010</v>
      </c>
      <c r="D15" s="51">
        <f t="shared" si="1"/>
        <v>26010</v>
      </c>
      <c r="E15" s="51">
        <v>-1</v>
      </c>
      <c r="F15" s="51">
        <v>-1</v>
      </c>
      <c r="G15" s="51">
        <f t="shared" si="4"/>
        <v>30</v>
      </c>
      <c r="H15" s="51">
        <f t="shared" si="5"/>
        <v>40</v>
      </c>
      <c r="I15" s="51">
        <f t="shared" si="2"/>
        <v>100</v>
      </c>
      <c r="J15" s="51">
        <v>-1</v>
      </c>
      <c r="K15" s="51">
        <v>-1</v>
      </c>
    </row>
    <row r="16" spans="1:11" ht="16.5" customHeight="1" x14ac:dyDescent="0.3">
      <c r="A16" s="51" t="b">
        <v>1</v>
      </c>
      <c r="B16" s="51" t="str">
        <f t="shared" si="3"/>
        <v>상위 40 ~ 50%</v>
      </c>
      <c r="C16" s="51">
        <f t="shared" si="0"/>
        <v>8000011</v>
      </c>
      <c r="D16" s="51">
        <f t="shared" si="1"/>
        <v>26011</v>
      </c>
      <c r="E16" s="51">
        <v>-1</v>
      </c>
      <c r="F16" s="51">
        <v>-1</v>
      </c>
      <c r="G16" s="51">
        <f t="shared" si="4"/>
        <v>40</v>
      </c>
      <c r="H16" s="51">
        <f t="shared" si="5"/>
        <v>50</v>
      </c>
      <c r="I16" s="51">
        <v>70</v>
      </c>
      <c r="J16" s="51">
        <v>-1</v>
      </c>
      <c r="K16" s="51">
        <v>-1</v>
      </c>
    </row>
    <row r="17" spans="1:11" ht="16.5" customHeight="1" x14ac:dyDescent="0.3">
      <c r="A17" s="51" t="b">
        <v>1</v>
      </c>
      <c r="B17" s="51" t="str">
        <f t="shared" si="3"/>
        <v>상위 50 ~ 70%</v>
      </c>
      <c r="C17" s="51">
        <f t="shared" si="0"/>
        <v>8000012</v>
      </c>
      <c r="D17" s="51">
        <f t="shared" si="1"/>
        <v>26012</v>
      </c>
      <c r="E17" s="51">
        <v>-1</v>
      </c>
      <c r="F17" s="51">
        <v>-1</v>
      </c>
      <c r="G17" s="51">
        <f t="shared" si="4"/>
        <v>50</v>
      </c>
      <c r="H17" s="51">
        <f>H16+20</f>
        <v>70</v>
      </c>
      <c r="I17" s="51">
        <v>50</v>
      </c>
      <c r="J17" s="51">
        <v>-1</v>
      </c>
      <c r="K17" s="51">
        <v>-1</v>
      </c>
    </row>
    <row r="18" spans="1:11" ht="16.5" customHeight="1" x14ac:dyDescent="0.3">
      <c r="A18" s="51" t="b">
        <v>1</v>
      </c>
      <c r="B18" s="51" t="str">
        <f t="shared" si="3"/>
        <v>상위 70 ~ 90%</v>
      </c>
      <c r="C18" s="51">
        <f t="shared" si="0"/>
        <v>8000013</v>
      </c>
      <c r="D18" s="51">
        <f t="shared" si="1"/>
        <v>26013</v>
      </c>
      <c r="E18" s="51">
        <v>-1</v>
      </c>
      <c r="F18" s="51">
        <v>-1</v>
      </c>
      <c r="G18" s="51">
        <f t="shared" si="4"/>
        <v>70</v>
      </c>
      <c r="H18" s="51">
        <f>H17+20</f>
        <v>90</v>
      </c>
      <c r="I18" s="51">
        <v>30</v>
      </c>
      <c r="J18" s="51">
        <v>-1</v>
      </c>
      <c r="K18" s="51">
        <v>-1</v>
      </c>
    </row>
    <row r="19" spans="1:11" ht="16.5" customHeight="1" x14ac:dyDescent="0.3">
      <c r="A19" s="51" t="b">
        <v>1</v>
      </c>
      <c r="B19" s="51" t="str">
        <f t="shared" si="3"/>
        <v>상위 90 ~ 100%</v>
      </c>
      <c r="C19" s="51">
        <f t="shared" si="0"/>
        <v>8000014</v>
      </c>
      <c r="D19" s="51">
        <f t="shared" si="1"/>
        <v>26014</v>
      </c>
      <c r="E19" s="51">
        <v>-1</v>
      </c>
      <c r="F19" s="51">
        <v>-1</v>
      </c>
      <c r="G19" s="51">
        <f t="shared" si="4"/>
        <v>90</v>
      </c>
      <c r="H19" s="51">
        <f t="shared" ref="H19" si="6">H18+10</f>
        <v>100</v>
      </c>
      <c r="I19" s="51">
        <v>10</v>
      </c>
      <c r="J19" s="51">
        <v>-1</v>
      </c>
      <c r="K19" s="51">
        <v>-1</v>
      </c>
    </row>
  </sheetData>
  <phoneticPr fontId="24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/>
  </sheetViews>
  <sheetFormatPr defaultColWidth="9" defaultRowHeight="16.5" customHeight="1" x14ac:dyDescent="0.3"/>
  <cols>
    <col min="1" max="2" width="26.625" bestFit="1" customWidth="1"/>
    <col min="3" max="3" width="17.75" bestFit="1" customWidth="1"/>
    <col min="4" max="4" width="21" customWidth="1"/>
    <col min="5" max="6" width="10.25" bestFit="1" customWidth="1"/>
    <col min="7" max="8" width="12.125" bestFit="1" customWidth="1"/>
    <col min="9" max="9" width="16.75" bestFit="1" customWidth="1"/>
    <col min="10" max="10" width="20.25" bestFit="1" customWidth="1"/>
    <col min="11" max="11" width="21.875" bestFit="1" customWidth="1"/>
  </cols>
  <sheetData>
    <row r="1" spans="1:11" ht="16.5" customHeight="1" x14ac:dyDescent="0.3">
      <c r="A1" s="2" t="s">
        <v>220</v>
      </c>
      <c r="B1" s="3" t="s">
        <v>219</v>
      </c>
      <c r="D1" s="4"/>
      <c r="E1" s="4"/>
      <c r="F1" s="4"/>
      <c r="G1" s="4"/>
      <c r="H1" s="4"/>
    </row>
    <row r="2" spans="1:11" ht="85.5" customHeight="1" x14ac:dyDescent="0.3">
      <c r="A2" s="7" t="s">
        <v>0</v>
      </c>
      <c r="B2" s="7" t="s">
        <v>0</v>
      </c>
      <c r="C2" s="7" t="s">
        <v>0</v>
      </c>
      <c r="D2" s="10" t="s">
        <v>204</v>
      </c>
      <c r="E2" s="10" t="s">
        <v>188</v>
      </c>
      <c r="F2" s="10" t="s">
        <v>187</v>
      </c>
      <c r="G2" s="10" t="s">
        <v>196</v>
      </c>
      <c r="H2" s="10" t="s">
        <v>195</v>
      </c>
      <c r="I2" s="7" t="s">
        <v>181</v>
      </c>
      <c r="J2" s="10" t="s">
        <v>197</v>
      </c>
      <c r="K2" s="10" t="s">
        <v>198</v>
      </c>
    </row>
    <row r="3" spans="1:11" ht="16.5" customHeight="1" x14ac:dyDescent="0.3">
      <c r="A3" s="8" t="s">
        <v>2</v>
      </c>
      <c r="B3" s="8" t="s">
        <v>2</v>
      </c>
      <c r="C3" s="8" t="s">
        <v>3</v>
      </c>
      <c r="D3" s="8" t="s">
        <v>146</v>
      </c>
      <c r="E3" s="8" t="s">
        <v>146</v>
      </c>
      <c r="F3" s="8" t="s">
        <v>146</v>
      </c>
      <c r="G3" s="8" t="s">
        <v>146</v>
      </c>
      <c r="H3" s="8" t="s">
        <v>146</v>
      </c>
      <c r="I3" s="8" t="s">
        <v>146</v>
      </c>
      <c r="J3" s="8" t="s">
        <v>146</v>
      </c>
      <c r="K3" s="8" t="s">
        <v>146</v>
      </c>
    </row>
    <row r="4" spans="1:11" ht="40.5" customHeight="1" x14ac:dyDescent="0.3">
      <c r="A4" s="30" t="s">
        <v>4</v>
      </c>
      <c r="B4" s="30" t="s">
        <v>5</v>
      </c>
      <c r="C4" s="30" t="s">
        <v>6</v>
      </c>
      <c r="D4" s="30" t="s">
        <v>6</v>
      </c>
      <c r="E4" s="30" t="s">
        <v>6</v>
      </c>
      <c r="F4" s="30" t="s">
        <v>6</v>
      </c>
      <c r="G4" s="30" t="s">
        <v>6</v>
      </c>
      <c r="H4" s="30" t="s">
        <v>6</v>
      </c>
      <c r="I4" s="30" t="s">
        <v>6</v>
      </c>
      <c r="J4" s="30" t="s">
        <v>6</v>
      </c>
      <c r="K4" s="30" t="s">
        <v>6</v>
      </c>
    </row>
    <row r="5" spans="1:11" ht="16.5" customHeight="1" x14ac:dyDescent="0.3">
      <c r="A5" s="31" t="s">
        <v>10</v>
      </c>
      <c r="B5" s="31" t="s">
        <v>11</v>
      </c>
      <c r="C5" s="55" t="s">
        <v>12</v>
      </c>
      <c r="D5" s="32" t="s">
        <v>177</v>
      </c>
      <c r="E5" s="31" t="s">
        <v>176</v>
      </c>
      <c r="F5" s="31" t="s">
        <v>175</v>
      </c>
      <c r="G5" s="31" t="s">
        <v>192</v>
      </c>
      <c r="H5" s="31" t="s">
        <v>193</v>
      </c>
      <c r="I5" s="31" t="s">
        <v>169</v>
      </c>
      <c r="J5" s="31" t="s">
        <v>168</v>
      </c>
      <c r="K5" s="31" t="s">
        <v>167</v>
      </c>
    </row>
    <row r="6" spans="1:11" ht="16.5" customHeight="1" x14ac:dyDescent="0.3">
      <c r="A6" s="51" t="b">
        <v>1</v>
      </c>
      <c r="B6" s="51" t="s">
        <v>194</v>
      </c>
      <c r="C6" s="56" t="s">
        <v>202</v>
      </c>
      <c r="D6" s="54">
        <v>26101</v>
      </c>
      <c r="E6" s="51">
        <v>1</v>
      </c>
      <c r="F6" s="51">
        <v>1</v>
      </c>
      <c r="G6" s="51">
        <v>-1</v>
      </c>
      <c r="H6" s="51">
        <v>-1</v>
      </c>
      <c r="I6" s="51">
        <v>-1</v>
      </c>
      <c r="J6" s="51">
        <v>-1</v>
      </c>
      <c r="K6" s="51">
        <v>-1</v>
      </c>
    </row>
    <row r="7" spans="1:11" ht="16.5" customHeight="1" x14ac:dyDescent="0.3">
      <c r="A7" s="51" t="b">
        <v>1</v>
      </c>
      <c r="B7" s="51" t="str">
        <f>E7&amp;" ~ " &amp; F7 &amp; "등"</f>
        <v>2 ~ 5등</v>
      </c>
      <c r="C7" s="51">
        <f t="shared" ref="C7:D13" si="0">C6+1</f>
        <v>8010002</v>
      </c>
      <c r="D7" s="51">
        <f t="shared" si="0"/>
        <v>26102</v>
      </c>
      <c r="E7" s="51">
        <v>2</v>
      </c>
      <c r="F7" s="51">
        <v>5</v>
      </c>
      <c r="G7" s="51">
        <v>-1</v>
      </c>
      <c r="H7" s="51">
        <v>-1</v>
      </c>
      <c r="I7" s="51">
        <v>-1</v>
      </c>
      <c r="J7" s="51">
        <v>-1</v>
      </c>
      <c r="K7" s="51">
        <v>-1</v>
      </c>
    </row>
    <row r="8" spans="1:11" ht="16.5" customHeight="1" x14ac:dyDescent="0.3">
      <c r="A8" s="51" t="b">
        <v>1</v>
      </c>
      <c r="B8" s="51" t="str">
        <f t="shared" ref="B8:B13" si="1">E8&amp;" ~ " &amp; F8 &amp; "등"</f>
        <v>6 ~ 10등</v>
      </c>
      <c r="C8" s="51">
        <f t="shared" si="0"/>
        <v>8010003</v>
      </c>
      <c r="D8" s="51">
        <f t="shared" si="0"/>
        <v>26103</v>
      </c>
      <c r="E8" s="51">
        <v>6</v>
      </c>
      <c r="F8" s="51">
        <v>10</v>
      </c>
      <c r="G8" s="51">
        <v>-1</v>
      </c>
      <c r="H8" s="51">
        <v>-1</v>
      </c>
      <c r="I8" s="51">
        <v>-1</v>
      </c>
      <c r="J8" s="51">
        <v>-1</v>
      </c>
      <c r="K8" s="51">
        <v>-1</v>
      </c>
    </row>
    <row r="9" spans="1:11" ht="16.5" customHeight="1" x14ac:dyDescent="0.3">
      <c r="A9" s="51" t="b">
        <v>1</v>
      </c>
      <c r="B9" s="51" t="str">
        <f t="shared" si="1"/>
        <v>11 ~ 15등</v>
      </c>
      <c r="C9" s="51">
        <f t="shared" si="0"/>
        <v>8010004</v>
      </c>
      <c r="D9" s="51">
        <f t="shared" si="0"/>
        <v>26104</v>
      </c>
      <c r="E9" s="51">
        <v>11</v>
      </c>
      <c r="F9" s="51">
        <v>15</v>
      </c>
      <c r="G9" s="51">
        <v>-1</v>
      </c>
      <c r="H9" s="51">
        <v>-1</v>
      </c>
      <c r="I9" s="51">
        <v>-1</v>
      </c>
      <c r="J9" s="51">
        <v>-1</v>
      </c>
      <c r="K9" s="51">
        <v>-1</v>
      </c>
    </row>
    <row r="10" spans="1:11" ht="16.5" customHeight="1" x14ac:dyDescent="0.3">
      <c r="A10" s="51" t="b">
        <v>1</v>
      </c>
      <c r="B10" s="51" t="str">
        <f t="shared" si="1"/>
        <v>16 ~ 20등</v>
      </c>
      <c r="C10" s="51">
        <f t="shared" si="0"/>
        <v>8010005</v>
      </c>
      <c r="D10" s="51">
        <f t="shared" si="0"/>
        <v>26105</v>
      </c>
      <c r="E10" s="51">
        <v>16</v>
      </c>
      <c r="F10" s="51">
        <v>20</v>
      </c>
      <c r="G10" s="51">
        <v>-1</v>
      </c>
      <c r="H10" s="51">
        <v>-1</v>
      </c>
      <c r="I10" s="51">
        <v>-1</v>
      </c>
      <c r="J10" s="51">
        <v>-1</v>
      </c>
      <c r="K10" s="51">
        <v>-1</v>
      </c>
    </row>
    <row r="11" spans="1:11" ht="16.5" customHeight="1" x14ac:dyDescent="0.3">
      <c r="A11" s="51" t="b">
        <v>1</v>
      </c>
      <c r="B11" s="51" t="str">
        <f t="shared" si="1"/>
        <v>21 ~ 30등</v>
      </c>
      <c r="C11" s="51">
        <f t="shared" si="0"/>
        <v>8010006</v>
      </c>
      <c r="D11" s="51">
        <f t="shared" si="0"/>
        <v>26106</v>
      </c>
      <c r="E11" s="51">
        <v>21</v>
      </c>
      <c r="F11" s="51">
        <v>30</v>
      </c>
      <c r="G11" s="51">
        <v>-1</v>
      </c>
      <c r="H11" s="51">
        <v>-1</v>
      </c>
      <c r="I11" s="51">
        <v>-1</v>
      </c>
      <c r="J11" s="51">
        <v>-1</v>
      </c>
      <c r="K11" s="51">
        <v>-1</v>
      </c>
    </row>
    <row r="12" spans="1:11" ht="16.5" customHeight="1" x14ac:dyDescent="0.3">
      <c r="A12" s="51" t="b">
        <v>1</v>
      </c>
      <c r="B12" s="51" t="str">
        <f t="shared" si="1"/>
        <v>31 ~ 40등</v>
      </c>
      <c r="C12" s="51">
        <f t="shared" si="0"/>
        <v>8010007</v>
      </c>
      <c r="D12" s="51">
        <f t="shared" si="0"/>
        <v>26107</v>
      </c>
      <c r="E12" s="51">
        <v>31</v>
      </c>
      <c r="F12" s="51">
        <v>40</v>
      </c>
      <c r="G12" s="51">
        <v>-1</v>
      </c>
      <c r="H12" s="51">
        <v>-1</v>
      </c>
      <c r="I12" s="51">
        <v>-1</v>
      </c>
      <c r="J12" s="51">
        <v>-1</v>
      </c>
      <c r="K12" s="51">
        <v>-1</v>
      </c>
    </row>
    <row r="13" spans="1:11" ht="16.5" customHeight="1" x14ac:dyDescent="0.3">
      <c r="A13" s="51" t="b">
        <v>1</v>
      </c>
      <c r="B13" s="51" t="str">
        <f t="shared" si="1"/>
        <v>41 ~ 50등</v>
      </c>
      <c r="C13" s="51">
        <f t="shared" si="0"/>
        <v>8010008</v>
      </c>
      <c r="D13" s="51">
        <f t="shared" si="0"/>
        <v>26108</v>
      </c>
      <c r="E13" s="51">
        <v>41</v>
      </c>
      <c r="F13" s="51">
        <v>50</v>
      </c>
      <c r="G13" s="51">
        <v>-1</v>
      </c>
      <c r="H13" s="51">
        <v>-1</v>
      </c>
      <c r="I13" s="51">
        <v>-1</v>
      </c>
      <c r="J13" s="51">
        <v>-1</v>
      </c>
      <c r="K13" s="51">
        <v>-1</v>
      </c>
    </row>
  </sheetData>
  <phoneticPr fontId="24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workbookViewId="0">
      <selection activeCell="J26" sqref="J26"/>
    </sheetView>
  </sheetViews>
  <sheetFormatPr defaultColWidth="9" defaultRowHeight="16.5" customHeight="1" x14ac:dyDescent="0.3"/>
  <cols>
    <col min="1" max="1" width="11.125" customWidth="1"/>
    <col min="2" max="2" width="13.5" customWidth="1"/>
    <col min="3" max="3" width="17.75" customWidth="1"/>
    <col min="4" max="4" width="9.875" customWidth="1"/>
    <col min="5" max="5" width="11.75" customWidth="1"/>
    <col min="6" max="6" width="11.25" customWidth="1"/>
    <col min="7" max="7" width="10.25" customWidth="1"/>
    <col min="8" max="9" width="12.125" customWidth="1"/>
    <col min="10" max="10" width="16.75" customWidth="1"/>
    <col min="11" max="11" width="20.25" customWidth="1"/>
    <col min="12" max="12" width="21.875" customWidth="1"/>
    <col min="13" max="13" width="3.625" customWidth="1"/>
    <col min="14" max="14" width="15.5" customWidth="1"/>
  </cols>
  <sheetData>
    <row r="1" spans="1:14" ht="16.5" customHeight="1" x14ac:dyDescent="0.3">
      <c r="A1" s="2" t="s">
        <v>190</v>
      </c>
      <c r="B1" s="3" t="s">
        <v>190</v>
      </c>
      <c r="E1" s="4"/>
      <c r="F1" s="4"/>
      <c r="G1" s="4"/>
      <c r="H1" s="4"/>
      <c r="I1" s="4"/>
    </row>
    <row r="2" spans="1:14" ht="85.5" customHeight="1" x14ac:dyDescent="0.3">
      <c r="A2" s="7" t="s">
        <v>0</v>
      </c>
      <c r="B2" s="7" t="s">
        <v>0</v>
      </c>
      <c r="C2" s="7" t="s">
        <v>0</v>
      </c>
      <c r="D2" s="7" t="s">
        <v>189</v>
      </c>
      <c r="E2" s="10" t="s">
        <v>203</v>
      </c>
      <c r="F2" s="10" t="s">
        <v>214</v>
      </c>
      <c r="G2" s="10" t="s">
        <v>215</v>
      </c>
      <c r="H2" s="10" t="s">
        <v>216</v>
      </c>
      <c r="I2" s="10" t="s">
        <v>217</v>
      </c>
      <c r="J2" s="7" t="s">
        <v>181</v>
      </c>
      <c r="K2" s="10" t="s">
        <v>180</v>
      </c>
      <c r="L2" s="10" t="s">
        <v>179</v>
      </c>
    </row>
    <row r="3" spans="1:14" ht="16.5" customHeight="1" x14ac:dyDescent="0.3">
      <c r="A3" s="8" t="s">
        <v>2</v>
      </c>
      <c r="B3" s="8" t="s">
        <v>2</v>
      </c>
      <c r="C3" s="8" t="s">
        <v>3</v>
      </c>
      <c r="D3" s="8" t="s">
        <v>3</v>
      </c>
      <c r="E3" s="8" t="s">
        <v>146</v>
      </c>
      <c r="F3" s="8" t="s">
        <v>3</v>
      </c>
      <c r="G3" s="8" t="s">
        <v>3</v>
      </c>
      <c r="H3" s="8" t="s">
        <v>3</v>
      </c>
      <c r="I3" s="8" t="s">
        <v>3</v>
      </c>
      <c r="J3" s="8" t="s">
        <v>3</v>
      </c>
      <c r="K3" s="8" t="s">
        <v>3</v>
      </c>
      <c r="L3" s="8" t="s">
        <v>3</v>
      </c>
    </row>
    <row r="4" spans="1:14" ht="40.5" customHeight="1" x14ac:dyDescent="0.3">
      <c r="A4" s="30" t="s">
        <v>4</v>
      </c>
      <c r="B4" s="30" t="s">
        <v>5</v>
      </c>
      <c r="C4" s="30" t="s">
        <v>6</v>
      </c>
      <c r="D4" s="30" t="s">
        <v>6</v>
      </c>
      <c r="E4" s="30" t="s">
        <v>6</v>
      </c>
      <c r="F4" s="30" t="s">
        <v>6</v>
      </c>
      <c r="G4" s="30" t="s">
        <v>6</v>
      </c>
      <c r="H4" s="30" t="s">
        <v>6</v>
      </c>
      <c r="I4" s="30" t="s">
        <v>6</v>
      </c>
      <c r="J4" s="30" t="s">
        <v>6</v>
      </c>
      <c r="K4" s="30" t="s">
        <v>6</v>
      </c>
      <c r="L4" s="30" t="s">
        <v>6</v>
      </c>
    </row>
    <row r="5" spans="1:14" ht="16.5" customHeight="1" x14ac:dyDescent="0.3">
      <c r="A5" s="31" t="s">
        <v>10</v>
      </c>
      <c r="B5" s="31" t="s">
        <v>11</v>
      </c>
      <c r="C5" s="55" t="s">
        <v>12</v>
      </c>
      <c r="D5" s="31" t="s">
        <v>178</v>
      </c>
      <c r="E5" s="32" t="s">
        <v>177</v>
      </c>
      <c r="F5" s="31" t="s">
        <v>206</v>
      </c>
      <c r="G5" s="31" t="s">
        <v>205</v>
      </c>
      <c r="H5" s="31" t="s">
        <v>207</v>
      </c>
      <c r="I5" s="31" t="s">
        <v>208</v>
      </c>
      <c r="J5" s="31" t="s">
        <v>169</v>
      </c>
      <c r="K5" s="31" t="s">
        <v>168</v>
      </c>
      <c r="L5" s="31" t="s">
        <v>167</v>
      </c>
    </row>
    <row r="6" spans="1:14" ht="16.5" customHeight="1" x14ac:dyDescent="0.3">
      <c r="A6" s="51" t="b">
        <v>1</v>
      </c>
      <c r="B6" s="51" t="s">
        <v>209</v>
      </c>
      <c r="C6" s="56" t="s">
        <v>218</v>
      </c>
      <c r="D6" s="51">
        <v>1</v>
      </c>
      <c r="E6" s="54">
        <v>25001</v>
      </c>
      <c r="F6" s="52">
        <v>1</v>
      </c>
      <c r="G6" s="52">
        <v>1</v>
      </c>
      <c r="H6" s="57">
        <v>-1</v>
      </c>
      <c r="I6" s="57">
        <v>-1</v>
      </c>
      <c r="J6" s="51">
        <v>1500</v>
      </c>
      <c r="K6" s="51">
        <v>156104004</v>
      </c>
      <c r="L6" s="51">
        <v>1</v>
      </c>
      <c r="N6" s="51" t="s">
        <v>165</v>
      </c>
    </row>
    <row r="7" spans="1:14" ht="16.5" customHeight="1" x14ac:dyDescent="0.3">
      <c r="A7" s="48" t="b">
        <v>1</v>
      </c>
      <c r="B7" s="48" t="s">
        <v>210</v>
      </c>
      <c r="C7" s="48">
        <f t="shared" ref="C7:E21" si="0">C6+1</f>
        <v>8020002</v>
      </c>
      <c r="D7" s="48">
        <f t="shared" si="0"/>
        <v>2</v>
      </c>
      <c r="E7" s="48">
        <f t="shared" si="0"/>
        <v>25002</v>
      </c>
      <c r="F7" s="49">
        <v>2</v>
      </c>
      <c r="G7" s="49">
        <v>10</v>
      </c>
      <c r="H7" s="57">
        <v>-1</v>
      </c>
      <c r="I7" s="57">
        <v>-1</v>
      </c>
      <c r="J7" s="48">
        <v>1300</v>
      </c>
      <c r="K7" s="48">
        <f>K6-1</f>
        <v>156104003</v>
      </c>
      <c r="L7" s="48">
        <f>L8+1</f>
        <v>2</v>
      </c>
      <c r="N7" s="48" t="s">
        <v>159</v>
      </c>
    </row>
    <row r="8" spans="1:14" ht="16.5" customHeight="1" x14ac:dyDescent="0.3">
      <c r="A8" s="48" t="b">
        <v>1</v>
      </c>
      <c r="B8" s="48" t="s">
        <v>211</v>
      </c>
      <c r="C8" s="48">
        <f t="shared" si="0"/>
        <v>8020003</v>
      </c>
      <c r="D8" s="48">
        <f t="shared" si="0"/>
        <v>3</v>
      </c>
      <c r="E8" s="48">
        <f t="shared" si="0"/>
        <v>25003</v>
      </c>
      <c r="F8" s="49">
        <v>11</v>
      </c>
      <c r="G8" s="49">
        <v>50</v>
      </c>
      <c r="H8" s="57">
        <v>-1</v>
      </c>
      <c r="I8" s="57">
        <v>-1</v>
      </c>
      <c r="J8" s="48">
        <v>1100</v>
      </c>
      <c r="K8" s="48">
        <f>K7</f>
        <v>156104003</v>
      </c>
      <c r="L8" s="48">
        <v>1</v>
      </c>
      <c r="N8" s="48" t="s">
        <v>159</v>
      </c>
    </row>
    <row r="9" spans="1:14" ht="16.5" customHeight="1" x14ac:dyDescent="0.3">
      <c r="A9" s="45" t="b">
        <v>1</v>
      </c>
      <c r="B9" s="45" t="s">
        <v>213</v>
      </c>
      <c r="C9" s="45">
        <f t="shared" si="0"/>
        <v>8020004</v>
      </c>
      <c r="D9" s="45">
        <f t="shared" si="0"/>
        <v>4</v>
      </c>
      <c r="E9" s="45">
        <f t="shared" si="0"/>
        <v>25004</v>
      </c>
      <c r="F9" s="46">
        <v>51</v>
      </c>
      <c r="G9" s="46">
        <v>100</v>
      </c>
      <c r="H9" s="57">
        <v>-1</v>
      </c>
      <c r="I9" s="57">
        <v>-1</v>
      </c>
      <c r="J9" s="45">
        <v>1000</v>
      </c>
      <c r="K9" s="45">
        <f>K8</f>
        <v>156104003</v>
      </c>
      <c r="L9" s="45">
        <f>L10</f>
        <v>2</v>
      </c>
      <c r="N9" s="45" t="s">
        <v>159</v>
      </c>
    </row>
    <row r="10" spans="1:14" ht="16.5" customHeight="1" x14ac:dyDescent="0.3">
      <c r="A10" s="45" t="b">
        <v>1</v>
      </c>
      <c r="B10" s="45" t="s">
        <v>212</v>
      </c>
      <c r="C10" s="45">
        <f t="shared" si="0"/>
        <v>8020005</v>
      </c>
      <c r="D10" s="45">
        <f t="shared" si="0"/>
        <v>5</v>
      </c>
      <c r="E10" s="45">
        <f t="shared" si="0"/>
        <v>25005</v>
      </c>
      <c r="F10" s="57">
        <v>-1</v>
      </c>
      <c r="G10" s="57">
        <v>-1</v>
      </c>
      <c r="H10" s="47">
        <v>0</v>
      </c>
      <c r="I10" s="46">
        <v>1</v>
      </c>
      <c r="J10" s="45">
        <v>900</v>
      </c>
      <c r="K10" s="45">
        <f>K9</f>
        <v>156104003</v>
      </c>
      <c r="L10" s="45">
        <f>L11+1</f>
        <v>2</v>
      </c>
      <c r="N10" s="45" t="s">
        <v>159</v>
      </c>
    </row>
    <row r="11" spans="1:14" ht="16.5" customHeight="1" x14ac:dyDescent="0.3">
      <c r="A11" s="45" t="b">
        <v>1</v>
      </c>
      <c r="B11" s="45" t="str">
        <f>H11 &amp; "~" &amp; I11 &amp; "%"</f>
        <v>2~5%</v>
      </c>
      <c r="C11" s="45">
        <f t="shared" si="0"/>
        <v>8020006</v>
      </c>
      <c r="D11" s="45">
        <f t="shared" si="0"/>
        <v>6</v>
      </c>
      <c r="E11" s="45">
        <f t="shared" si="0"/>
        <v>25006</v>
      </c>
      <c r="F11" s="57">
        <v>-1</v>
      </c>
      <c r="G11" s="57">
        <v>-1</v>
      </c>
      <c r="H11" s="47">
        <f>I10+1</f>
        <v>2</v>
      </c>
      <c r="I11" s="46">
        <v>5</v>
      </c>
      <c r="J11" s="45">
        <v>800</v>
      </c>
      <c r="K11" s="45">
        <f>K10</f>
        <v>156104003</v>
      </c>
      <c r="L11" s="45">
        <v>1</v>
      </c>
      <c r="N11" s="45" t="s">
        <v>159</v>
      </c>
    </row>
    <row r="12" spans="1:14" ht="16.5" customHeight="1" x14ac:dyDescent="0.3">
      <c r="A12" s="42" t="b">
        <v>1</v>
      </c>
      <c r="B12" s="42" t="str">
        <f t="shared" ref="B12:B21" si="1">H12 &amp; "~" &amp; I12 &amp; "%"</f>
        <v>6~8%</v>
      </c>
      <c r="C12" s="42">
        <f t="shared" si="0"/>
        <v>8020007</v>
      </c>
      <c r="D12" s="42">
        <f t="shared" si="0"/>
        <v>7</v>
      </c>
      <c r="E12" s="42">
        <f t="shared" si="0"/>
        <v>25007</v>
      </c>
      <c r="F12" s="57">
        <v>-1</v>
      </c>
      <c r="G12" s="57">
        <v>-1</v>
      </c>
      <c r="H12" s="43">
        <f t="shared" ref="H12:H21" si="2">I11+1</f>
        <v>6</v>
      </c>
      <c r="I12" s="43">
        <v>8</v>
      </c>
      <c r="J12" s="42">
        <v>650</v>
      </c>
      <c r="K12" s="42">
        <f>K7-1</f>
        <v>156104002</v>
      </c>
      <c r="L12" s="42">
        <f>L13</f>
        <v>2</v>
      </c>
      <c r="N12" s="42" t="s">
        <v>152</v>
      </c>
    </row>
    <row r="13" spans="1:14" ht="16.5" customHeight="1" x14ac:dyDescent="0.3">
      <c r="A13" s="42" t="b">
        <v>1</v>
      </c>
      <c r="B13" s="42" t="str">
        <f t="shared" si="1"/>
        <v>9~10%</v>
      </c>
      <c r="C13" s="42">
        <f t="shared" si="0"/>
        <v>8020008</v>
      </c>
      <c r="D13" s="42">
        <f t="shared" si="0"/>
        <v>8</v>
      </c>
      <c r="E13" s="42">
        <f t="shared" si="0"/>
        <v>25008</v>
      </c>
      <c r="F13" s="57">
        <v>-1</v>
      </c>
      <c r="G13" s="57">
        <v>-1</v>
      </c>
      <c r="H13" s="43">
        <f t="shared" si="2"/>
        <v>9</v>
      </c>
      <c r="I13" s="43">
        <v>10</v>
      </c>
      <c r="J13" s="42">
        <v>600</v>
      </c>
      <c r="K13" s="42">
        <f>K12</f>
        <v>156104002</v>
      </c>
      <c r="L13" s="42">
        <f>L14</f>
        <v>2</v>
      </c>
      <c r="N13" s="42" t="s">
        <v>152</v>
      </c>
    </row>
    <row r="14" spans="1:14" ht="16.5" customHeight="1" x14ac:dyDescent="0.3">
      <c r="A14" s="42" t="b">
        <v>1</v>
      </c>
      <c r="B14" s="42" t="str">
        <f t="shared" si="1"/>
        <v>11~20%</v>
      </c>
      <c r="C14" s="42">
        <f t="shared" si="0"/>
        <v>8020009</v>
      </c>
      <c r="D14" s="42">
        <f t="shared" si="0"/>
        <v>9</v>
      </c>
      <c r="E14" s="42">
        <f t="shared" si="0"/>
        <v>25009</v>
      </c>
      <c r="F14" s="57">
        <v>-1</v>
      </c>
      <c r="G14" s="57">
        <v>-1</v>
      </c>
      <c r="H14" s="43">
        <f t="shared" si="2"/>
        <v>11</v>
      </c>
      <c r="I14" s="43">
        <v>20</v>
      </c>
      <c r="J14" s="42">
        <v>550</v>
      </c>
      <c r="K14" s="42">
        <f>K13</f>
        <v>156104002</v>
      </c>
      <c r="L14" s="42">
        <f>L15</f>
        <v>2</v>
      </c>
      <c r="N14" s="42" t="s">
        <v>152</v>
      </c>
    </row>
    <row r="15" spans="1:14" ht="16.5" customHeight="1" x14ac:dyDescent="0.3">
      <c r="A15" s="39" t="b">
        <v>1</v>
      </c>
      <c r="B15" s="39" t="str">
        <f t="shared" si="1"/>
        <v>21~30%</v>
      </c>
      <c r="C15" s="39">
        <f t="shared" si="0"/>
        <v>8020010</v>
      </c>
      <c r="D15" s="39">
        <f t="shared" si="0"/>
        <v>10</v>
      </c>
      <c r="E15" s="39">
        <f t="shared" si="0"/>
        <v>25010</v>
      </c>
      <c r="F15" s="57">
        <v>-1</v>
      </c>
      <c r="G15" s="57">
        <v>-1</v>
      </c>
      <c r="H15" s="40">
        <f t="shared" si="2"/>
        <v>21</v>
      </c>
      <c r="I15" s="40">
        <v>30</v>
      </c>
      <c r="J15" s="39">
        <v>400</v>
      </c>
      <c r="K15" s="39">
        <f>K14</f>
        <v>156104002</v>
      </c>
      <c r="L15" s="39">
        <f>L16</f>
        <v>2</v>
      </c>
      <c r="N15" s="39" t="s">
        <v>152</v>
      </c>
    </row>
    <row r="16" spans="1:14" ht="16.5" customHeight="1" x14ac:dyDescent="0.3">
      <c r="A16" s="39" t="b">
        <v>1</v>
      </c>
      <c r="B16" s="39" t="str">
        <f t="shared" si="1"/>
        <v>31~40%</v>
      </c>
      <c r="C16" s="39">
        <f t="shared" si="0"/>
        <v>8020011</v>
      </c>
      <c r="D16" s="39">
        <f t="shared" si="0"/>
        <v>11</v>
      </c>
      <c r="E16" s="39">
        <f t="shared" si="0"/>
        <v>25011</v>
      </c>
      <c r="F16" s="57">
        <v>-1</v>
      </c>
      <c r="G16" s="57">
        <v>-1</v>
      </c>
      <c r="H16" s="40">
        <f t="shared" si="2"/>
        <v>31</v>
      </c>
      <c r="I16" s="40">
        <v>40</v>
      </c>
      <c r="J16" s="39">
        <v>350</v>
      </c>
      <c r="K16" s="39">
        <f>K15</f>
        <v>156104002</v>
      </c>
      <c r="L16" s="39">
        <f>L17+1</f>
        <v>2</v>
      </c>
      <c r="N16" s="39" t="s">
        <v>152</v>
      </c>
    </row>
    <row r="17" spans="1:14" ht="16.5" customHeight="1" x14ac:dyDescent="0.3">
      <c r="A17" s="39" t="b">
        <v>1</v>
      </c>
      <c r="B17" s="39" t="str">
        <f t="shared" si="1"/>
        <v>41~50%</v>
      </c>
      <c r="C17" s="39">
        <f t="shared" si="0"/>
        <v>8020012</v>
      </c>
      <c r="D17" s="39">
        <f t="shared" si="0"/>
        <v>12</v>
      </c>
      <c r="E17" s="39">
        <f t="shared" si="0"/>
        <v>25012</v>
      </c>
      <c r="F17" s="57">
        <v>-1</v>
      </c>
      <c r="G17" s="57">
        <v>-1</v>
      </c>
      <c r="H17" s="40">
        <f t="shared" si="2"/>
        <v>41</v>
      </c>
      <c r="I17" s="40">
        <v>50</v>
      </c>
      <c r="J17" s="39">
        <v>300</v>
      </c>
      <c r="K17" s="39">
        <f>K16</f>
        <v>156104002</v>
      </c>
      <c r="L17" s="39">
        <v>1</v>
      </c>
      <c r="N17" s="39" t="s">
        <v>152</v>
      </c>
    </row>
    <row r="18" spans="1:14" ht="16.5" customHeight="1" x14ac:dyDescent="0.3">
      <c r="A18" s="36" t="b">
        <v>1</v>
      </c>
      <c r="B18" s="36" t="str">
        <f t="shared" si="1"/>
        <v>51~60%</v>
      </c>
      <c r="C18" s="36">
        <f t="shared" si="0"/>
        <v>8020013</v>
      </c>
      <c r="D18" s="36">
        <f t="shared" si="0"/>
        <v>13</v>
      </c>
      <c r="E18" s="36">
        <f t="shared" si="0"/>
        <v>25013</v>
      </c>
      <c r="F18" s="57">
        <v>-1</v>
      </c>
      <c r="G18" s="57">
        <v>-1</v>
      </c>
      <c r="H18" s="37">
        <f t="shared" si="2"/>
        <v>51</v>
      </c>
      <c r="I18" s="37">
        <v>60</v>
      </c>
      <c r="J18" s="36">
        <v>100</v>
      </c>
      <c r="K18" s="36">
        <f>K12-1</f>
        <v>156104001</v>
      </c>
      <c r="L18" s="36">
        <f>L19</f>
        <v>2</v>
      </c>
      <c r="N18" s="36" t="s">
        <v>147</v>
      </c>
    </row>
    <row r="19" spans="1:14" ht="16.5" customHeight="1" x14ac:dyDescent="0.3">
      <c r="A19" s="36" t="b">
        <v>1</v>
      </c>
      <c r="B19" s="36" t="str">
        <f t="shared" si="1"/>
        <v>61~70%</v>
      </c>
      <c r="C19" s="36">
        <f t="shared" si="0"/>
        <v>8020014</v>
      </c>
      <c r="D19" s="36">
        <f t="shared" si="0"/>
        <v>14</v>
      </c>
      <c r="E19" s="36">
        <f t="shared" si="0"/>
        <v>25014</v>
      </c>
      <c r="F19" s="57">
        <v>-1</v>
      </c>
      <c r="G19" s="57">
        <v>-1</v>
      </c>
      <c r="H19" s="37">
        <f t="shared" si="2"/>
        <v>61</v>
      </c>
      <c r="I19" s="37">
        <v>70</v>
      </c>
      <c r="J19" s="36">
        <v>70</v>
      </c>
      <c r="K19" s="36">
        <f>K18</f>
        <v>156104001</v>
      </c>
      <c r="L19" s="36">
        <f>L20</f>
        <v>2</v>
      </c>
      <c r="N19" s="36" t="s">
        <v>147</v>
      </c>
    </row>
    <row r="20" spans="1:14" ht="16.5" customHeight="1" x14ac:dyDescent="0.3">
      <c r="A20" s="36" t="b">
        <v>1</v>
      </c>
      <c r="B20" s="36" t="str">
        <f t="shared" si="1"/>
        <v>71~80%</v>
      </c>
      <c r="C20" s="36">
        <f t="shared" si="0"/>
        <v>8020015</v>
      </c>
      <c r="D20" s="36">
        <f t="shared" si="0"/>
        <v>15</v>
      </c>
      <c r="E20" s="36">
        <f t="shared" si="0"/>
        <v>25015</v>
      </c>
      <c r="F20" s="57">
        <v>-1</v>
      </c>
      <c r="G20" s="57">
        <v>-1</v>
      </c>
      <c r="H20" s="37">
        <f t="shared" si="2"/>
        <v>71</v>
      </c>
      <c r="I20" s="37">
        <v>80</v>
      </c>
      <c r="J20" s="36">
        <v>50</v>
      </c>
      <c r="K20" s="36">
        <f>K19</f>
        <v>156104001</v>
      </c>
      <c r="L20" s="36">
        <f>L21+1</f>
        <v>2</v>
      </c>
      <c r="N20" s="36" t="s">
        <v>147</v>
      </c>
    </row>
    <row r="21" spans="1:14" ht="16.5" customHeight="1" x14ac:dyDescent="0.3">
      <c r="A21" s="33" t="b">
        <v>1</v>
      </c>
      <c r="B21" s="33" t="str">
        <f t="shared" si="1"/>
        <v>81~100%</v>
      </c>
      <c r="C21" s="33">
        <f t="shared" si="0"/>
        <v>8020016</v>
      </c>
      <c r="D21" s="33">
        <f t="shared" si="0"/>
        <v>16</v>
      </c>
      <c r="E21" s="33">
        <f t="shared" si="0"/>
        <v>25016</v>
      </c>
      <c r="F21" s="57">
        <v>-1</v>
      </c>
      <c r="G21" s="57">
        <v>-1</v>
      </c>
      <c r="H21" s="34">
        <f t="shared" si="2"/>
        <v>81</v>
      </c>
      <c r="I21" s="34">
        <v>100</v>
      </c>
      <c r="J21" s="33">
        <v>30</v>
      </c>
      <c r="K21" s="33">
        <f>K20</f>
        <v>156104001</v>
      </c>
      <c r="L21" s="33">
        <v>1</v>
      </c>
      <c r="N21" s="33" t="s">
        <v>147</v>
      </c>
    </row>
  </sheetData>
  <phoneticPr fontId="2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6</vt:i4>
      </vt:variant>
    </vt:vector>
  </HeadingPairs>
  <TitlesOfParts>
    <vt:vector size="6" baseType="lpstr">
      <vt:lpstr>GDRaideReward</vt:lpstr>
      <vt:lpstr>GuildRaidStageReward</vt:lpstr>
      <vt:lpstr>PVPRanking 리그</vt:lpstr>
      <vt:lpstr>GuildPVPGuildRanking</vt:lpstr>
      <vt:lpstr>GuildContributivenessRanking</vt:lpstr>
      <vt:lpstr>GuildBraveBattleRanking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klaus</dc:creator>
  <cp:lastModifiedBy>KangDoHee</cp:lastModifiedBy>
  <dcterms:created xsi:type="dcterms:W3CDTF">2013-11-11T11:04:50Z</dcterms:created>
  <dcterms:modified xsi:type="dcterms:W3CDTF">2017-02-22T08:11:43Z</dcterms:modified>
</cp:coreProperties>
</file>