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Work\Project\Nox\Main\Document\Specification\"/>
    </mc:Choice>
  </mc:AlternateContent>
  <bookViews>
    <workbookView xWindow="0" yWindow="0" windowWidth="28605" windowHeight="12360"/>
  </bookViews>
  <sheets>
    <sheet name="SumOfBytes" sheetId="31" r:id="rId1"/>
    <sheet name="account_user" sheetId="1" r:id="rId2"/>
    <sheet name="achievement" sheetId="2" r:id="rId3"/>
    <sheet name="achievement_record" sheetId="3" r:id="rId4"/>
    <sheet name="attendance_record" sheetId="4" r:id="rId5"/>
    <sheet name="avatar_item" sheetId="5" r:id="rId6"/>
    <sheet name="avatar_item_equipped" sheetId="6" r:id="rId7"/>
    <sheet name="equipment_item" sheetId="7" r:id="rId8"/>
    <sheet name="equipment_item_equipped" sheetId="8" r:id="rId9"/>
    <sheet name="friend" sheetId="9" r:id="rId10"/>
    <sheet name="guardian_stone" sheetId="10" r:id="rId11"/>
    <sheet name="guardian_stone_equipped" sheetId="11" r:id="rId12"/>
    <sheet name="mission" sheetId="12" r:id="rId13"/>
    <sheet name="player" sheetId="13" r:id="rId14"/>
    <sheet name="player_character" sheetId="14" r:id="rId15"/>
    <sheet name="post" sheetId="15" r:id="rId16"/>
    <sheet name="quest" sheetId="16" r:id="rId17"/>
    <sheet name="servant" sheetId="17" r:id="rId18"/>
    <sheet name="servant_equipped" sheetId="18" r:id="rId19"/>
    <sheet name="shop_buy_count" sheetId="19" r:id="rId20"/>
    <sheet name="shop_servant_piece" sheetId="32" r:id="rId21"/>
    <sheet name="skill" sheetId="20" r:id="rId22"/>
    <sheet name="skill_equipped" sheetId="21" r:id="rId23"/>
    <sheet name="stage_elite_accomplishment" sheetId="22" r:id="rId24"/>
    <sheet name="stage_elite_act_record" sheetId="23" r:id="rId25"/>
    <sheet name="stage_normal_accomplishment" sheetId="24" r:id="rId26"/>
    <sheet name="stage_normal_act_record" sheetId="25" r:id="rId27"/>
    <sheet name="stage_record" sheetId="26" r:id="rId28"/>
    <sheet name="stage_rift_accomplishment" sheetId="27" r:id="rId29"/>
    <sheet name="stage_trans_accomplish" sheetId="28" r:id="rId30"/>
    <sheet name="stage_weekly_accomplishment" sheetId="29" r:id="rId31"/>
    <sheet name="worth" sheetId="30" r:id="rId3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1" l="1"/>
  <c r="D4" i="31"/>
  <c r="C4" i="31"/>
  <c r="B4" i="31"/>
  <c r="A2" i="31" l="1"/>
  <c r="B1" i="32" l="1"/>
  <c r="C6" i="32"/>
  <c r="C1" i="32"/>
  <c r="C1" i="6" l="1"/>
  <c r="C6" i="6"/>
  <c r="C1" i="5"/>
  <c r="C5" i="5"/>
  <c r="B1" i="5"/>
  <c r="B1" i="6"/>
  <c r="B1" i="7"/>
  <c r="C1" i="7" s="1"/>
  <c r="B1" i="8"/>
  <c r="B1" i="9"/>
  <c r="B1" i="10"/>
  <c r="B1" i="11"/>
  <c r="B1" i="12"/>
  <c r="B1" i="19"/>
  <c r="C1" i="19" s="1"/>
  <c r="B1" i="15"/>
  <c r="B1" i="16"/>
  <c r="B1" i="17"/>
  <c r="C1" i="17" s="1"/>
  <c r="B1" i="18"/>
  <c r="B1" i="21"/>
  <c r="B1" i="20"/>
  <c r="B1" i="22"/>
  <c r="B1" i="23"/>
  <c r="C1" i="23"/>
  <c r="B1" i="24"/>
  <c r="B1" i="25"/>
  <c r="B1" i="27"/>
  <c r="B1" i="28"/>
  <c r="B1" i="29"/>
  <c r="C1" i="29"/>
  <c r="C1" i="30"/>
  <c r="C1" i="28"/>
  <c r="C1" i="27"/>
  <c r="C1" i="26"/>
  <c r="C1" i="25"/>
  <c r="C1" i="24"/>
  <c r="C1" i="22"/>
  <c r="C1" i="21"/>
  <c r="C1" i="20"/>
  <c r="C1" i="18"/>
  <c r="C1" i="16"/>
  <c r="C1" i="15"/>
  <c r="C1" i="14"/>
  <c r="C1" i="13"/>
  <c r="C1" i="12"/>
  <c r="C1" i="11"/>
  <c r="C1" i="10"/>
  <c r="C1" i="9"/>
  <c r="C1" i="8"/>
  <c r="C17" i="7"/>
  <c r="C1" i="4"/>
  <c r="C1" i="3"/>
  <c r="C1" i="2"/>
  <c r="C1" i="1"/>
  <c r="C6" i="18"/>
  <c r="C6" i="11"/>
  <c r="C6" i="10"/>
  <c r="C5" i="9"/>
  <c r="C6" i="2"/>
  <c r="C13" i="1"/>
  <c r="C6" i="30"/>
  <c r="C11" i="29"/>
  <c r="C10" i="28"/>
  <c r="C10" i="27"/>
  <c r="C34" i="26"/>
  <c r="C8" i="25"/>
  <c r="C9" i="24"/>
  <c r="C8" i="23"/>
  <c r="C10" i="22"/>
  <c r="C7" i="21"/>
  <c r="C6" i="20"/>
  <c r="C7" i="19"/>
  <c r="C8" i="17"/>
  <c r="C6" i="16"/>
  <c r="C10" i="15"/>
  <c r="C15" i="14"/>
  <c r="C27" i="13"/>
  <c r="C8" i="12"/>
  <c r="C6" i="8"/>
  <c r="C10" i="4"/>
  <c r="C9" i="3"/>
  <c r="B2" i="31" l="1"/>
  <c r="C2" i="31" s="1"/>
  <c r="D2" i="31" s="1"/>
  <c r="E2" i="31" s="1"/>
</calcChain>
</file>

<file path=xl/sharedStrings.xml><?xml version="1.0" encoding="utf-8"?>
<sst xmlns="http://schemas.openxmlformats.org/spreadsheetml/2006/main" count="514" uniqueCount="202">
  <si>
    <t xml:space="preserve">user_id </t>
  </si>
  <si>
    <t xml:space="preserve">bigint(20) UN AI PK </t>
  </si>
  <si>
    <t>service_code</t>
  </si>
  <si>
    <t xml:space="preserve">int(11) </t>
  </si>
  <si>
    <t xml:space="preserve">account </t>
  </si>
  <si>
    <t xml:space="preserve">varchar(16) </t>
  </si>
  <si>
    <t>password</t>
  </si>
  <si>
    <t xml:space="preserve">varchar(256) </t>
  </si>
  <si>
    <t>e_mail</t>
  </si>
  <si>
    <t xml:space="preserve">varchar(254) </t>
  </si>
  <si>
    <t>join_datetime</t>
  </si>
  <si>
    <t xml:space="preserve">datetime </t>
  </si>
  <si>
    <t>last_login_datetime</t>
  </si>
  <si>
    <t>device_type</t>
  </si>
  <si>
    <t xml:space="preserve">varchar(45) </t>
  </si>
  <si>
    <t>os_version</t>
  </si>
  <si>
    <t xml:space="preserve">game_db_connection_id </t>
  </si>
  <si>
    <t>authentication_number</t>
  </si>
  <si>
    <t xml:space="preserve">bigint(20) UN </t>
  </si>
  <si>
    <t xml:space="preserve">bigint(20) UN PK </t>
  </si>
  <si>
    <t xml:space="preserve">achievement_code </t>
  </si>
  <si>
    <t xml:space="preserve">int(11) PK </t>
  </si>
  <si>
    <t>state</t>
  </si>
  <si>
    <t xml:space="preserve">tinyint(4) </t>
  </si>
  <si>
    <t>update_datetime</t>
  </si>
  <si>
    <t xml:space="preserve">group_high </t>
  </si>
  <si>
    <t xml:space="preserve">group_mid </t>
  </si>
  <si>
    <t xml:space="preserve">group_low </t>
  </si>
  <si>
    <t>grade</t>
  </si>
  <si>
    <t>record</t>
  </si>
  <si>
    <t xml:space="preserve">bigint(20) </t>
  </si>
  <si>
    <t>is_exist_basic_reward</t>
  </si>
  <si>
    <t xml:space="preserve">tinyint(1) </t>
  </si>
  <si>
    <t>attendance_basic_count</t>
  </si>
  <si>
    <t>is_exist_continue_reward</t>
  </si>
  <si>
    <t>attendance_continue_count</t>
  </si>
  <si>
    <t>is_exist_event_reward</t>
  </si>
  <si>
    <t>attendance_event_count</t>
  </si>
  <si>
    <t>is_come_back</t>
  </si>
  <si>
    <t xml:space="preserve">character_id </t>
  </si>
  <si>
    <t xml:space="preserve">avatar_item_code </t>
  </si>
  <si>
    <t xml:space="preserve">equip_slot_type </t>
  </si>
  <si>
    <t xml:space="preserve">tinyint(4) PK </t>
  </si>
  <si>
    <t>avatar_item_code</t>
  </si>
  <si>
    <t xml:space="preserve">item_id </t>
  </si>
  <si>
    <t>item_code</t>
  </si>
  <si>
    <t xml:space="preserve">owner_character_id </t>
  </si>
  <si>
    <t>fixed_options</t>
  </si>
  <si>
    <t>random_options</t>
  </si>
  <si>
    <t xml:space="preserve">varchar(512) </t>
  </si>
  <si>
    <t>enhance_level</t>
  </si>
  <si>
    <t>runestone_socket_size</t>
  </si>
  <si>
    <t>runestone_socket1</t>
  </si>
  <si>
    <t>runestone_socket2</t>
  </si>
  <si>
    <t>locked</t>
  </si>
  <si>
    <t>option_change_state</t>
  </si>
  <si>
    <t>option_change_target</t>
  </si>
  <si>
    <t>option_change_nominates</t>
  </si>
  <si>
    <t>option_change_count</t>
  </si>
  <si>
    <t>item_id</t>
  </si>
  <si>
    <t xml:space="preserve">friend_user_id </t>
  </si>
  <si>
    <t>trophy_send_datetime</t>
  </si>
  <si>
    <t xml:space="preserve">guardian_stone_code </t>
  </si>
  <si>
    <t xml:space="preserve">equip_slot_index </t>
  </si>
  <si>
    <t>guardian_stone_code</t>
  </si>
  <si>
    <t xml:space="preserve">mission_code </t>
  </si>
  <si>
    <t>expired_datetime</t>
  </si>
  <si>
    <t xml:space="preserve">nickname </t>
  </si>
  <si>
    <t xml:space="preserve">varchar(64) </t>
  </si>
  <si>
    <t>vip_point</t>
  </si>
  <si>
    <t>guardian_level</t>
  </si>
  <si>
    <t>guardian_experience</t>
  </si>
  <si>
    <t>guardian_stone_enhance_point</t>
  </si>
  <si>
    <t>money_gamecash_by_bonus</t>
  </si>
  <si>
    <t>money_gamecash_by_purchase</t>
  </si>
  <si>
    <t>friendship_point</t>
  </si>
  <si>
    <t>remain_monthly_reward_count</t>
  </si>
  <si>
    <t>current_bought_premium_package</t>
  </si>
  <si>
    <t>deletable_friend_count</t>
  </si>
  <si>
    <t>notice_state</t>
  </si>
  <si>
    <t xml:space="preserve">int(11) UN </t>
  </si>
  <si>
    <t>last_played_character</t>
  </si>
  <si>
    <t>enable_to_change_nickname</t>
  </si>
  <si>
    <t xml:space="preserve">owner_user_id </t>
  </si>
  <si>
    <t>character_class_type</t>
  </si>
  <si>
    <t>level</t>
  </si>
  <si>
    <t>experience</t>
  </si>
  <si>
    <t>money_gameplay</t>
  </si>
  <si>
    <t>admission</t>
  </si>
  <si>
    <t>rift_keystone</t>
  </si>
  <si>
    <t>item_inventory_size_by_purchase</t>
  </si>
  <si>
    <t>skill_point_by_purchase</t>
  </si>
  <si>
    <t>skill_point_reset_count</t>
  </si>
  <si>
    <t>guild_coin</t>
  </si>
  <si>
    <t xml:space="preserve">no </t>
  </si>
  <si>
    <t xml:space="preserve">receiver_id </t>
  </si>
  <si>
    <t>receiver_character_id</t>
  </si>
  <si>
    <t>sender_id</t>
  </si>
  <si>
    <t>text_key</t>
  </si>
  <si>
    <t>amount</t>
  </si>
  <si>
    <t>received_datetime</t>
  </si>
  <si>
    <t xml:space="preserve">quest_code </t>
  </si>
  <si>
    <t xml:space="preserve">servant_code </t>
  </si>
  <si>
    <t>servant_code</t>
  </si>
  <si>
    <t xml:space="preserve">product_code </t>
  </si>
  <si>
    <t>count</t>
  </si>
  <si>
    <t>purchased_datetime</t>
  </si>
  <si>
    <t xml:space="preserve">skill_code </t>
  </si>
  <si>
    <t xml:space="preserve">equip_lane </t>
  </si>
  <si>
    <t xml:space="preserve">lane_index </t>
  </si>
  <si>
    <t>skill_code</t>
  </si>
  <si>
    <t xml:space="preserve">act_number </t>
  </si>
  <si>
    <t xml:space="preserve">stage_number_in_act </t>
  </si>
  <si>
    <t>result_grade</t>
  </si>
  <si>
    <t>top_score</t>
  </si>
  <si>
    <t>top_second</t>
  </si>
  <si>
    <t>remain_play_count</t>
  </si>
  <si>
    <t>reset_count</t>
  </si>
  <si>
    <t>rewarded_clear_grade</t>
  </si>
  <si>
    <t>repeat_count</t>
  </si>
  <si>
    <t>is_rewarded_first_repetition</t>
  </si>
  <si>
    <t>normal_last_played_act_number</t>
  </si>
  <si>
    <t>normal_last_played_stage_number_in_act</t>
  </si>
  <si>
    <t>normal_far_played_act_number</t>
  </si>
  <si>
    <t>normal_far_played_stage_number_in_act</t>
  </si>
  <si>
    <t>elite_last_played_act_number</t>
  </si>
  <si>
    <t>elite_last_played_stage_number_in_act</t>
  </si>
  <si>
    <t>elite_far_played_act_number</t>
  </si>
  <si>
    <t>elite_far_played_stage_number_in_act</t>
  </si>
  <si>
    <t>rift_last_played_stage_grade</t>
  </si>
  <si>
    <t>rift_far_played_stage_grade</t>
  </si>
  <si>
    <t>transcendence_last_played_stage_grade</t>
  </si>
  <si>
    <t>transcendence_far_played_stage_grade</t>
  </si>
  <si>
    <t>weekly_last_played_stage_grade_sunday</t>
  </si>
  <si>
    <t>weekly_far_played_stage_grade_sunday</t>
  </si>
  <si>
    <t>weekly_last_played_stage_grade_monday</t>
  </si>
  <si>
    <t>weekly_far_played_stage_grade_monday</t>
  </si>
  <si>
    <t>weekly_last_played_stage_grade_tuesday</t>
  </si>
  <si>
    <t>weekly_far_played_stage_grade_tuesday</t>
  </si>
  <si>
    <t>weekly_last_played_stage_grade_wednesday</t>
  </si>
  <si>
    <t>weekly_far_played_stage_grade_wednesday</t>
  </si>
  <si>
    <t>weekly_last_played_stage_grade_thursday</t>
  </si>
  <si>
    <t>weekly_far_played_stage_grade_thursday</t>
  </si>
  <si>
    <t>weekly_last_played_stage_grade_friday</t>
  </si>
  <si>
    <t>weekly_far_played_stage_grade_friday</t>
  </si>
  <si>
    <t>weekly_last_played_stage_grade_saturday</t>
  </si>
  <si>
    <t>weekly_far_played_stage_grade_saturday</t>
  </si>
  <si>
    <t>weekly_repeat_count</t>
  </si>
  <si>
    <t>is_rewarded_first_repetition_weekly</t>
  </si>
  <si>
    <t>guardian_raid_repeat_count</t>
  </si>
  <si>
    <t>is_rewarded_first_repetition_guardian_raid</t>
  </si>
  <si>
    <t xml:space="preserve">stage_grade </t>
  </si>
  <si>
    <t xml:space="preserve">day_of_week </t>
  </si>
  <si>
    <t xml:space="preserve">int(4) PK </t>
  </si>
  <si>
    <t xml:space="preserve">worth_code </t>
  </si>
  <si>
    <t>플레이어 당 필요한 Bytes</t>
    <phoneticPr fontId="1" type="noConversion"/>
  </si>
  <si>
    <t>table_account_user</t>
    <phoneticPr fontId="1" type="noConversion"/>
  </si>
  <si>
    <t>talbe_worth</t>
    <phoneticPr fontId="1" type="noConversion"/>
  </si>
  <si>
    <t>table_stage_weekly_accomplishment</t>
    <phoneticPr fontId="1" type="noConversion"/>
  </si>
  <si>
    <t>table_stage_transcendence_accomplishment</t>
    <phoneticPr fontId="1" type="noConversion"/>
  </si>
  <si>
    <t>table_stage_rift_accomplishment</t>
    <phoneticPr fontId="1" type="noConversion"/>
  </si>
  <si>
    <t>table_stage_record</t>
    <phoneticPr fontId="1" type="noConversion"/>
  </si>
  <si>
    <t>table_stage_normal_act_record</t>
    <phoneticPr fontId="1" type="noConversion"/>
  </si>
  <si>
    <t>table_stage_normal_accomplishment</t>
    <phoneticPr fontId="1" type="noConversion"/>
  </si>
  <si>
    <t>table_stage_elite_act_record</t>
    <phoneticPr fontId="1" type="noConversion"/>
  </si>
  <si>
    <t>table_stage_elite_accomplishment</t>
    <phoneticPr fontId="1" type="noConversion"/>
  </si>
  <si>
    <t>table_skill_equipped</t>
    <phoneticPr fontId="1" type="noConversion"/>
  </si>
  <si>
    <t>table_skill</t>
    <phoneticPr fontId="1" type="noConversion"/>
  </si>
  <si>
    <t>table_buy_count</t>
    <phoneticPr fontId="1" type="noConversion"/>
  </si>
  <si>
    <t>table_servant_equipped</t>
    <phoneticPr fontId="1" type="noConversion"/>
  </si>
  <si>
    <t>table_servant</t>
    <phoneticPr fontId="1" type="noConversion"/>
  </si>
  <si>
    <t>table_quest</t>
    <phoneticPr fontId="1" type="noConversion"/>
  </si>
  <si>
    <t>table_post</t>
    <phoneticPr fontId="1" type="noConversion"/>
  </si>
  <si>
    <t>table_player_character</t>
    <phoneticPr fontId="1" type="noConversion"/>
  </si>
  <si>
    <t>table_player</t>
    <phoneticPr fontId="1" type="noConversion"/>
  </si>
  <si>
    <t>table_mission</t>
    <phoneticPr fontId="1" type="noConversion"/>
  </si>
  <si>
    <t>table_guardian_stone_equipped</t>
    <phoneticPr fontId="1" type="noConversion"/>
  </si>
  <si>
    <t>table_guardian_stone</t>
    <phoneticPr fontId="1" type="noConversion"/>
  </si>
  <si>
    <t>table_friend</t>
    <phoneticPr fontId="1" type="noConversion"/>
  </si>
  <si>
    <t>table_equipment_item_equipped</t>
    <phoneticPr fontId="1" type="noConversion"/>
  </si>
  <si>
    <t>table_equipment_item</t>
    <phoneticPr fontId="1" type="noConversion"/>
  </si>
  <si>
    <t>table_avatar_item_equipped</t>
    <phoneticPr fontId="1" type="noConversion"/>
  </si>
  <si>
    <t>table_avatar_item</t>
    <phoneticPr fontId="1" type="noConversion"/>
  </si>
  <si>
    <t>table_achievement_record</t>
    <phoneticPr fontId="1" type="noConversion"/>
  </si>
  <si>
    <t>table_achievement</t>
    <phoneticPr fontId="1" type="noConversion"/>
  </si>
  <si>
    <t>Kib</t>
    <phoneticPr fontId="1" type="noConversion"/>
  </si>
  <si>
    <t>Mib</t>
    <phoneticPr fontId="1" type="noConversion"/>
  </si>
  <si>
    <t>Gib</t>
    <phoneticPr fontId="1" type="noConversion"/>
  </si>
  <si>
    <t>Tib</t>
    <phoneticPr fontId="1" type="noConversion"/>
  </si>
  <si>
    <t>expired_access_limit_datetime</t>
  </si>
  <si>
    <t>vip_level</t>
  </si>
  <si>
    <t>joined_guild_id</t>
  </si>
  <si>
    <t>guild_membership</t>
  </si>
  <si>
    <t>guild_character</t>
  </si>
  <si>
    <t>enable_to_change_guild_character_datetime</t>
  </si>
  <si>
    <t>enable_to_guild_activity_datetime</t>
  </si>
  <si>
    <t>table_shop_servant_piece</t>
    <phoneticPr fontId="1" type="noConversion"/>
  </si>
  <si>
    <t>product_list</t>
  </si>
  <si>
    <t xml:space="preserve">varchar(100) </t>
  </si>
  <si>
    <t>is_bought</t>
  </si>
  <si>
    <t>refreshed_datetime</t>
  </si>
  <si>
    <t>플레이어 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</si>
</sst>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u/>
      <sz val="11"/>
      <color theme="1"/>
      <name val="Tahoma"/>
      <family val="2"/>
    </font>
    <font>
      <sz val="11"/>
      <color rgb="FF71717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4"/>
  <sheetViews>
    <sheetView tabSelected="1" workbookViewId="0">
      <selection activeCell="E12" sqref="E12"/>
    </sheetView>
  </sheetViews>
  <sheetFormatPr defaultRowHeight="16.5" x14ac:dyDescent="0.3"/>
  <cols>
    <col min="1" max="1" width="22.75" customWidth="1"/>
    <col min="5" max="5" width="13.125" bestFit="1" customWidth="1"/>
  </cols>
  <sheetData>
    <row r="1" spans="1:5" x14ac:dyDescent="0.3">
      <c r="A1" s="3" t="s">
        <v>155</v>
      </c>
      <c r="B1" s="11" t="s">
        <v>185</v>
      </c>
      <c r="C1" s="11" t="s">
        <v>186</v>
      </c>
      <c r="D1" s="11" t="s">
        <v>187</v>
      </c>
      <c r="E1" s="11" t="s">
        <v>188</v>
      </c>
    </row>
    <row r="2" spans="1:5" x14ac:dyDescent="0.3">
      <c r="A2" s="10">
        <f xml:space="preserve"> SUM(account_user!C1,achievement!C1,achievement_record!C1,attendance_record!C1,avatar_item!C1,avatar_item_equipped!C1,equipment_item!C1,equipment_item_equipped!C1,friend!C1,guardian_stone!C1,guardian_stone_equipped!C1,mission!C1,player!C1,player_character!C1,post!C1,quest!C1,servant!C1,servant_equipped!C1,shop_servant_piece!C1,shop_buy_count!C1,skill!C1,skill_equipped!C1,stage_elite_accomplishment!C1,stage_elite_act_record!C1,stage_normal_accomplishment!C1,stage_normal_act_record!C1,stage_record!C1,stage_rift_accomplishment!C1,stage_trans_accomplish!C1,stage_weekly_accomplishment!C1,worth!C1)</f>
        <v>991215</v>
      </c>
      <c r="B2">
        <f xml:space="preserve"> A2 / 1024</f>
        <v>967.9833984375</v>
      </c>
      <c r="C2">
        <f t="shared" ref="C2:E2" si="0" xml:space="preserve"> B2 / 1024</f>
        <v>0.94529628753662109</v>
      </c>
      <c r="D2">
        <f t="shared" si="0"/>
        <v>9.2314090579748154E-4</v>
      </c>
      <c r="E2">
        <f t="shared" si="0"/>
        <v>9.0150479081785306E-7</v>
      </c>
    </row>
    <row r="3" spans="1:5" x14ac:dyDescent="0.3">
      <c r="A3" t="s">
        <v>201</v>
      </c>
    </row>
    <row r="4" spans="1:5" x14ac:dyDescent="0.3">
      <c r="A4">
        <v>10000</v>
      </c>
      <c r="B4">
        <f xml:space="preserve"> B2 * A4</f>
        <v>9679833.984375</v>
      </c>
      <c r="C4">
        <f xml:space="preserve"> C2 * A4</f>
        <v>9452.9628753662109</v>
      </c>
      <c r="D4">
        <f xml:space="preserve"> D2 * A4</f>
        <v>9.2314090579748154</v>
      </c>
      <c r="E4">
        <f xml:space="preserve"> E2 * A4</f>
        <v>9.0150479081785306E-3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5"/>
  <sheetViews>
    <sheetView workbookViewId="0">
      <selection activeCell="E35" sqref="E35:E36"/>
    </sheetView>
  </sheetViews>
  <sheetFormatPr defaultRowHeight="16.5" x14ac:dyDescent="0.3"/>
  <cols>
    <col min="1" max="3" width="23.375" customWidth="1"/>
  </cols>
  <sheetData>
    <row r="1" spans="1:3" x14ac:dyDescent="0.3">
      <c r="A1" s="9" t="s">
        <v>178</v>
      </c>
      <c r="B1" s="3">
        <f xml:space="preserve"> 4 * 50</f>
        <v>200</v>
      </c>
      <c r="C1" s="3">
        <f xml:space="preserve"> SUM(C2:C4) * B1</f>
        <v>4800</v>
      </c>
    </row>
    <row r="2" spans="1:3" x14ac:dyDescent="0.3">
      <c r="A2" s="4" t="s">
        <v>0</v>
      </c>
      <c r="B2" s="5" t="s">
        <v>19</v>
      </c>
      <c r="C2" s="3">
        <v>8</v>
      </c>
    </row>
    <row r="3" spans="1:3" x14ac:dyDescent="0.3">
      <c r="A3" s="4" t="s">
        <v>60</v>
      </c>
      <c r="B3" s="5" t="s">
        <v>19</v>
      </c>
      <c r="C3" s="3">
        <v>8</v>
      </c>
    </row>
    <row r="4" spans="1:3" x14ac:dyDescent="0.3">
      <c r="A4" s="6" t="s">
        <v>61</v>
      </c>
      <c r="B4" s="5" t="s">
        <v>11</v>
      </c>
      <c r="C4" s="3">
        <v>8</v>
      </c>
    </row>
    <row r="5" spans="1:3" x14ac:dyDescent="0.3">
      <c r="A5" s="3"/>
      <c r="B5" s="3"/>
      <c r="C5" s="3">
        <f xml:space="preserve"> SUM(C2:C4)</f>
        <v>24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6"/>
  <sheetViews>
    <sheetView workbookViewId="0">
      <selection activeCell="B2" sqref="B2"/>
    </sheetView>
  </sheetViews>
  <sheetFormatPr defaultRowHeight="16.5" x14ac:dyDescent="0.3"/>
  <cols>
    <col min="1" max="1" width="25.375" bestFit="1" customWidth="1"/>
    <col min="2" max="2" width="17.625" bestFit="1" customWidth="1"/>
    <col min="3" max="3" width="13.625" customWidth="1"/>
  </cols>
  <sheetData>
    <row r="1" spans="1:3" x14ac:dyDescent="0.3">
      <c r="A1" s="9" t="s">
        <v>177</v>
      </c>
      <c r="B1" s="3">
        <f xml:space="preserve"> 4 * 15</f>
        <v>60</v>
      </c>
      <c r="C1" s="3">
        <f xml:space="preserve"> SUM(C2:C5) * B1</f>
        <v>1440</v>
      </c>
    </row>
    <row r="2" spans="1:3" x14ac:dyDescent="0.3">
      <c r="A2" s="4" t="s">
        <v>39</v>
      </c>
      <c r="B2" s="5" t="s">
        <v>19</v>
      </c>
      <c r="C2" s="3">
        <v>8</v>
      </c>
    </row>
    <row r="3" spans="1:3" x14ac:dyDescent="0.3">
      <c r="A3" s="4" t="s">
        <v>62</v>
      </c>
      <c r="B3" s="5" t="s">
        <v>21</v>
      </c>
      <c r="C3" s="3">
        <v>4</v>
      </c>
    </row>
    <row r="4" spans="1:3" x14ac:dyDescent="0.3">
      <c r="A4" s="6" t="s">
        <v>50</v>
      </c>
      <c r="B4" s="5" t="s">
        <v>3</v>
      </c>
      <c r="C4" s="3">
        <v>4</v>
      </c>
    </row>
    <row r="5" spans="1:3" x14ac:dyDescent="0.3">
      <c r="A5" s="6" t="s">
        <v>24</v>
      </c>
      <c r="B5" s="5" t="s">
        <v>11</v>
      </c>
      <c r="C5" s="3">
        <v>8</v>
      </c>
    </row>
    <row r="6" spans="1:3" x14ac:dyDescent="0.3">
      <c r="A6" s="3"/>
      <c r="B6" s="3"/>
      <c r="C6" s="3">
        <f xml:space="preserve"> SUM(C2:C5)</f>
        <v>24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6"/>
  <sheetViews>
    <sheetView workbookViewId="0">
      <selection activeCell="B2" sqref="B2"/>
    </sheetView>
  </sheetViews>
  <sheetFormatPr defaultRowHeight="16.5" x14ac:dyDescent="0.3"/>
  <cols>
    <col min="1" max="1" width="30.375" bestFit="1" customWidth="1"/>
    <col min="2" max="2" width="17.625" bestFit="1" customWidth="1"/>
    <col min="3" max="3" width="12.5" customWidth="1"/>
  </cols>
  <sheetData>
    <row r="1" spans="1:3" x14ac:dyDescent="0.3">
      <c r="A1" s="9" t="s">
        <v>176</v>
      </c>
      <c r="B1" s="3">
        <f xml:space="preserve"> 4 * 3</f>
        <v>12</v>
      </c>
      <c r="C1" s="3">
        <f xml:space="preserve"> SUM(C2:C5) * B1</f>
        <v>252</v>
      </c>
    </row>
    <row r="2" spans="1:3" x14ac:dyDescent="0.3">
      <c r="A2" s="4" t="s">
        <v>39</v>
      </c>
      <c r="B2" s="5" t="s">
        <v>19</v>
      </c>
      <c r="C2" s="3">
        <v>8</v>
      </c>
    </row>
    <row r="3" spans="1:3" x14ac:dyDescent="0.3">
      <c r="A3" s="4" t="s">
        <v>63</v>
      </c>
      <c r="B3" s="5" t="s">
        <v>42</v>
      </c>
      <c r="C3" s="3">
        <v>1</v>
      </c>
    </row>
    <row r="4" spans="1:3" x14ac:dyDescent="0.3">
      <c r="A4" s="6" t="s">
        <v>64</v>
      </c>
      <c r="B4" s="5" t="s">
        <v>3</v>
      </c>
      <c r="C4" s="3">
        <v>4</v>
      </c>
    </row>
    <row r="5" spans="1:3" x14ac:dyDescent="0.3">
      <c r="A5" s="6" t="s">
        <v>24</v>
      </c>
      <c r="B5" s="5" t="s">
        <v>11</v>
      </c>
      <c r="C5" s="3">
        <v>8</v>
      </c>
    </row>
    <row r="6" spans="1:3" x14ac:dyDescent="0.3">
      <c r="A6" s="3"/>
      <c r="B6" s="3"/>
      <c r="C6" s="3">
        <f xml:space="preserve"> SUM(C2:C5)</f>
        <v>21</v>
      </c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8"/>
  <sheetViews>
    <sheetView workbookViewId="0">
      <selection activeCell="B1" sqref="B1"/>
    </sheetView>
  </sheetViews>
  <sheetFormatPr defaultRowHeight="16.5" x14ac:dyDescent="0.3"/>
  <cols>
    <col min="1" max="1" width="18.125" bestFit="1" customWidth="1"/>
    <col min="2" max="2" width="17.625" bestFit="1" customWidth="1"/>
    <col min="3" max="3" width="13.125" customWidth="1"/>
  </cols>
  <sheetData>
    <row r="1" spans="1:3" x14ac:dyDescent="0.3">
      <c r="A1" s="9" t="s">
        <v>175</v>
      </c>
      <c r="B1" s="3">
        <f xml:space="preserve"> 4 * 25</f>
        <v>100</v>
      </c>
      <c r="C1" s="3">
        <f xml:space="preserve"> SUM(C2:C7) * B1</f>
        <v>3700</v>
      </c>
    </row>
    <row r="2" spans="1:3" x14ac:dyDescent="0.3">
      <c r="A2" s="4" t="s">
        <v>39</v>
      </c>
      <c r="B2" s="5" t="s">
        <v>19</v>
      </c>
      <c r="C2" s="3">
        <v>8</v>
      </c>
    </row>
    <row r="3" spans="1:3" x14ac:dyDescent="0.3">
      <c r="A3" s="4" t="s">
        <v>65</v>
      </c>
      <c r="B3" s="5" t="s">
        <v>21</v>
      </c>
      <c r="C3" s="3">
        <v>4</v>
      </c>
    </row>
    <row r="4" spans="1:3" x14ac:dyDescent="0.3">
      <c r="A4" s="6" t="s">
        <v>22</v>
      </c>
      <c r="B4" s="5" t="s">
        <v>23</v>
      </c>
      <c r="C4" s="3">
        <v>1</v>
      </c>
    </row>
    <row r="5" spans="1:3" x14ac:dyDescent="0.3">
      <c r="A5" s="6" t="s">
        <v>29</v>
      </c>
      <c r="B5" s="5" t="s">
        <v>30</v>
      </c>
      <c r="C5" s="3">
        <v>8</v>
      </c>
    </row>
    <row r="6" spans="1:3" x14ac:dyDescent="0.3">
      <c r="A6" s="6" t="s">
        <v>66</v>
      </c>
      <c r="B6" s="5" t="s">
        <v>11</v>
      </c>
      <c r="C6" s="3">
        <v>8</v>
      </c>
    </row>
    <row r="7" spans="1:3" x14ac:dyDescent="0.3">
      <c r="A7" s="6" t="s">
        <v>24</v>
      </c>
      <c r="B7" s="5" t="s">
        <v>11</v>
      </c>
      <c r="C7" s="3">
        <v>8</v>
      </c>
    </row>
    <row r="8" spans="1:3" x14ac:dyDescent="0.3">
      <c r="A8" s="3"/>
      <c r="B8" s="3"/>
      <c r="C8" s="3">
        <f xml:space="preserve"> SUM(C2:C7)</f>
        <v>37</v>
      </c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27"/>
  <sheetViews>
    <sheetView workbookViewId="0">
      <selection activeCell="C18" sqref="C18"/>
    </sheetView>
  </sheetViews>
  <sheetFormatPr defaultRowHeight="16.5" x14ac:dyDescent="0.3"/>
  <cols>
    <col min="1" max="1" width="34" bestFit="1" customWidth="1"/>
    <col min="2" max="2" width="17.625" bestFit="1" customWidth="1"/>
    <col min="3" max="3" width="13.375" customWidth="1"/>
  </cols>
  <sheetData>
    <row r="1" spans="1:3" x14ac:dyDescent="0.3">
      <c r="A1" s="9" t="s">
        <v>174</v>
      </c>
      <c r="B1" s="3">
        <v>1</v>
      </c>
      <c r="C1" s="3">
        <f xml:space="preserve"> SUM(C2:C26) * B1</f>
        <v>179</v>
      </c>
    </row>
    <row r="2" spans="1:3" x14ac:dyDescent="0.3">
      <c r="A2" s="12" t="s">
        <v>0</v>
      </c>
      <c r="B2" s="13" t="s">
        <v>19</v>
      </c>
      <c r="C2" s="3">
        <v>8</v>
      </c>
    </row>
    <row r="3" spans="1:3" x14ac:dyDescent="0.3">
      <c r="A3" s="14" t="s">
        <v>17</v>
      </c>
      <c r="B3" s="13" t="s">
        <v>18</v>
      </c>
      <c r="C3" s="3">
        <v>8</v>
      </c>
    </row>
    <row r="4" spans="1:3" x14ac:dyDescent="0.3">
      <c r="A4" s="15" t="s">
        <v>67</v>
      </c>
      <c r="B4" s="13" t="s">
        <v>68</v>
      </c>
      <c r="C4" s="3">
        <v>64</v>
      </c>
    </row>
    <row r="5" spans="1:3" x14ac:dyDescent="0.3">
      <c r="A5" s="14" t="s">
        <v>22</v>
      </c>
      <c r="B5" s="13" t="s">
        <v>23</v>
      </c>
      <c r="C5" s="3">
        <v>1</v>
      </c>
    </row>
    <row r="6" spans="1:3" x14ac:dyDescent="0.3">
      <c r="A6" s="14" t="s">
        <v>189</v>
      </c>
      <c r="B6" s="13" t="s">
        <v>11</v>
      </c>
      <c r="C6" s="3">
        <v>8</v>
      </c>
    </row>
    <row r="7" spans="1:3" x14ac:dyDescent="0.3">
      <c r="A7" s="14" t="s">
        <v>79</v>
      </c>
      <c r="B7" s="13" t="s">
        <v>80</v>
      </c>
      <c r="C7" s="3">
        <v>4</v>
      </c>
    </row>
    <row r="8" spans="1:3" x14ac:dyDescent="0.3">
      <c r="A8" s="14" t="s">
        <v>190</v>
      </c>
      <c r="B8" s="13" t="s">
        <v>23</v>
      </c>
      <c r="C8" s="3">
        <v>1</v>
      </c>
    </row>
    <row r="9" spans="1:3" x14ac:dyDescent="0.3">
      <c r="A9" s="14" t="s">
        <v>69</v>
      </c>
      <c r="B9" s="13" t="s">
        <v>3</v>
      </c>
      <c r="C9" s="3">
        <v>4</v>
      </c>
    </row>
    <row r="10" spans="1:3" x14ac:dyDescent="0.3">
      <c r="A10" s="14" t="s">
        <v>70</v>
      </c>
      <c r="B10" s="13" t="s">
        <v>3</v>
      </c>
      <c r="C10" s="3">
        <v>4</v>
      </c>
    </row>
    <row r="11" spans="1:3" x14ac:dyDescent="0.3">
      <c r="A11" s="14" t="s">
        <v>71</v>
      </c>
      <c r="B11" s="13" t="s">
        <v>30</v>
      </c>
      <c r="C11" s="3">
        <v>8</v>
      </c>
    </row>
    <row r="12" spans="1:3" x14ac:dyDescent="0.3">
      <c r="A12" s="14" t="s">
        <v>72</v>
      </c>
      <c r="B12" s="13" t="s">
        <v>23</v>
      </c>
      <c r="C12" s="3">
        <v>1</v>
      </c>
    </row>
    <row r="13" spans="1:3" x14ac:dyDescent="0.3">
      <c r="A13" s="14" t="s">
        <v>73</v>
      </c>
      <c r="B13" s="13" t="s">
        <v>3</v>
      </c>
      <c r="C13" s="3">
        <v>4</v>
      </c>
    </row>
    <row r="14" spans="1:3" x14ac:dyDescent="0.3">
      <c r="A14" s="14" t="s">
        <v>74</v>
      </c>
      <c r="B14" s="13" t="s">
        <v>3</v>
      </c>
      <c r="C14" s="3">
        <v>4</v>
      </c>
    </row>
    <row r="15" spans="1:3" x14ac:dyDescent="0.3">
      <c r="A15" s="14" t="s">
        <v>75</v>
      </c>
      <c r="B15" s="13" t="s">
        <v>3</v>
      </c>
      <c r="C15" s="3">
        <v>4</v>
      </c>
    </row>
    <row r="16" spans="1:3" x14ac:dyDescent="0.3">
      <c r="A16" s="14" t="s">
        <v>76</v>
      </c>
      <c r="B16" s="13" t="s">
        <v>23</v>
      </c>
      <c r="C16" s="3">
        <v>1</v>
      </c>
    </row>
    <row r="17" spans="1:3" x14ac:dyDescent="0.3">
      <c r="A17" s="14" t="s">
        <v>77</v>
      </c>
      <c r="B17" s="13" t="s">
        <v>3</v>
      </c>
      <c r="C17" s="3">
        <v>4</v>
      </c>
    </row>
    <row r="18" spans="1:3" x14ac:dyDescent="0.3">
      <c r="A18" s="14" t="s">
        <v>78</v>
      </c>
      <c r="B18" s="13" t="s">
        <v>23</v>
      </c>
      <c r="C18" s="3">
        <v>1</v>
      </c>
    </row>
    <row r="19" spans="1:3" x14ac:dyDescent="0.3">
      <c r="A19" s="14" t="s">
        <v>81</v>
      </c>
      <c r="B19" s="13" t="s">
        <v>18</v>
      </c>
      <c r="C19" s="3">
        <v>8</v>
      </c>
    </row>
    <row r="20" spans="1:3" x14ac:dyDescent="0.3">
      <c r="A20" s="14" t="s">
        <v>82</v>
      </c>
      <c r="B20" s="13" t="s">
        <v>32</v>
      </c>
      <c r="C20" s="3">
        <v>1</v>
      </c>
    </row>
    <row r="21" spans="1:3" x14ac:dyDescent="0.3">
      <c r="A21" s="14" t="s">
        <v>191</v>
      </c>
      <c r="B21" s="13" t="s">
        <v>18</v>
      </c>
      <c r="C21" s="3">
        <v>8</v>
      </c>
    </row>
    <row r="22" spans="1:3" x14ac:dyDescent="0.3">
      <c r="A22" s="14" t="s">
        <v>192</v>
      </c>
      <c r="B22" s="13" t="s">
        <v>23</v>
      </c>
      <c r="C22" s="3">
        <v>1</v>
      </c>
    </row>
    <row r="23" spans="1:3" x14ac:dyDescent="0.3">
      <c r="A23" s="14" t="s">
        <v>193</v>
      </c>
      <c r="B23" s="13" t="s">
        <v>18</v>
      </c>
      <c r="C23" s="3">
        <v>8</v>
      </c>
    </row>
    <row r="24" spans="1:3" ht="28.5" x14ac:dyDescent="0.3">
      <c r="A24" s="14" t="s">
        <v>194</v>
      </c>
      <c r="B24" s="13" t="s">
        <v>11</v>
      </c>
      <c r="C24" s="3">
        <v>8</v>
      </c>
    </row>
    <row r="25" spans="1:3" x14ac:dyDescent="0.3">
      <c r="A25" s="14" t="s">
        <v>195</v>
      </c>
      <c r="B25" s="13" t="s">
        <v>11</v>
      </c>
      <c r="C25" s="3">
        <v>8</v>
      </c>
    </row>
    <row r="26" spans="1:3" x14ac:dyDescent="0.3">
      <c r="A26" s="14" t="s">
        <v>24</v>
      </c>
      <c r="B26" s="13" t="s">
        <v>11</v>
      </c>
      <c r="C26" s="3">
        <v>8</v>
      </c>
    </row>
    <row r="27" spans="1:3" x14ac:dyDescent="0.3">
      <c r="A27" s="3"/>
      <c r="B27" s="3"/>
      <c r="C27" s="3">
        <f xml:space="preserve"> SUM(C2:C26)</f>
        <v>179</v>
      </c>
    </row>
  </sheetData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15"/>
  <sheetViews>
    <sheetView workbookViewId="0">
      <selection activeCell="B18" sqref="B18"/>
    </sheetView>
  </sheetViews>
  <sheetFormatPr defaultRowHeight="16.5" x14ac:dyDescent="0.3"/>
  <cols>
    <col min="1" max="1" width="33" bestFit="1" customWidth="1"/>
    <col min="2" max="2" width="20.375" bestFit="1" customWidth="1"/>
    <col min="3" max="3" width="14.125" customWidth="1"/>
  </cols>
  <sheetData>
    <row r="1" spans="1:3" x14ac:dyDescent="0.3">
      <c r="A1" s="9" t="s">
        <v>173</v>
      </c>
      <c r="B1" s="3">
        <v>4</v>
      </c>
      <c r="C1" s="3">
        <f xml:space="preserve"> SUM(C2:C14) * B1</f>
        <v>260</v>
      </c>
    </row>
    <row r="2" spans="1:3" x14ac:dyDescent="0.3">
      <c r="A2" s="4" t="s">
        <v>39</v>
      </c>
      <c r="B2" s="5" t="s">
        <v>1</v>
      </c>
      <c r="C2" s="3">
        <v>8</v>
      </c>
    </row>
    <row r="3" spans="1:3" x14ac:dyDescent="0.3">
      <c r="A3" s="7" t="s">
        <v>83</v>
      </c>
      <c r="B3" s="5" t="s">
        <v>18</v>
      </c>
      <c r="C3" s="3">
        <v>8</v>
      </c>
    </row>
    <row r="4" spans="1:3" x14ac:dyDescent="0.3">
      <c r="A4" s="6" t="s">
        <v>84</v>
      </c>
      <c r="B4" s="5" t="s">
        <v>23</v>
      </c>
      <c r="C4" s="3">
        <v>1</v>
      </c>
    </row>
    <row r="5" spans="1:3" x14ac:dyDescent="0.3">
      <c r="A5" s="6" t="s">
        <v>85</v>
      </c>
      <c r="B5" s="5" t="s">
        <v>3</v>
      </c>
      <c r="C5" s="3">
        <v>4</v>
      </c>
    </row>
    <row r="6" spans="1:3" x14ac:dyDescent="0.3">
      <c r="A6" s="6" t="s">
        <v>86</v>
      </c>
      <c r="B6" s="5" t="s">
        <v>30</v>
      </c>
      <c r="C6" s="3">
        <v>8</v>
      </c>
    </row>
    <row r="7" spans="1:3" x14ac:dyDescent="0.3">
      <c r="A7" s="6" t="s">
        <v>87</v>
      </c>
      <c r="B7" s="5" t="s">
        <v>3</v>
      </c>
      <c r="C7" s="3">
        <v>4</v>
      </c>
    </row>
    <row r="8" spans="1:3" x14ac:dyDescent="0.3">
      <c r="A8" s="6" t="s">
        <v>88</v>
      </c>
      <c r="B8" s="5" t="s">
        <v>3</v>
      </c>
      <c r="C8" s="3">
        <v>4</v>
      </c>
    </row>
    <row r="9" spans="1:3" x14ac:dyDescent="0.3">
      <c r="A9" s="6" t="s">
        <v>89</v>
      </c>
      <c r="B9" s="5" t="s">
        <v>3</v>
      </c>
      <c r="C9" s="3">
        <v>4</v>
      </c>
    </row>
    <row r="10" spans="1:3" x14ac:dyDescent="0.3">
      <c r="A10" s="6" t="s">
        <v>90</v>
      </c>
      <c r="B10" s="5" t="s">
        <v>3</v>
      </c>
      <c r="C10" s="3">
        <v>4</v>
      </c>
    </row>
    <row r="11" spans="1:3" x14ac:dyDescent="0.3">
      <c r="A11" s="6" t="s">
        <v>91</v>
      </c>
      <c r="B11" s="5" t="s">
        <v>3</v>
      </c>
      <c r="C11" s="3">
        <v>4</v>
      </c>
    </row>
    <row r="12" spans="1:3" x14ac:dyDescent="0.3">
      <c r="A12" s="6" t="s">
        <v>92</v>
      </c>
      <c r="B12" s="5" t="s">
        <v>3</v>
      </c>
      <c r="C12" s="3">
        <v>4</v>
      </c>
    </row>
    <row r="13" spans="1:3" x14ac:dyDescent="0.3">
      <c r="A13" s="6" t="s">
        <v>93</v>
      </c>
      <c r="B13" s="5" t="s">
        <v>3</v>
      </c>
      <c r="C13" s="3">
        <v>4</v>
      </c>
    </row>
    <row r="14" spans="1:3" x14ac:dyDescent="0.3">
      <c r="A14" s="6" t="s">
        <v>24</v>
      </c>
      <c r="B14" s="5" t="s">
        <v>11</v>
      </c>
      <c r="C14" s="3">
        <v>8</v>
      </c>
    </row>
    <row r="15" spans="1:3" x14ac:dyDescent="0.3">
      <c r="A15" s="3"/>
      <c r="B15" s="3"/>
      <c r="C15" s="3">
        <f xml:space="preserve"> SUM(C2:C14)</f>
        <v>65</v>
      </c>
    </row>
  </sheetData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10"/>
  <sheetViews>
    <sheetView workbookViewId="0">
      <selection activeCell="C21" sqref="C21"/>
    </sheetView>
  </sheetViews>
  <sheetFormatPr defaultRowHeight="16.5" x14ac:dyDescent="0.3"/>
  <cols>
    <col min="1" max="1" width="21.75" bestFit="1" customWidth="1"/>
    <col min="2" max="2" width="20.375" bestFit="1" customWidth="1"/>
    <col min="3" max="3" width="11" customWidth="1"/>
  </cols>
  <sheetData>
    <row r="1" spans="1:3" x14ac:dyDescent="0.3">
      <c r="A1" s="9" t="s">
        <v>172</v>
      </c>
      <c r="B1" s="3">
        <f xml:space="preserve"> 500</f>
        <v>500</v>
      </c>
      <c r="C1" s="3">
        <f xml:space="preserve"> SUM(C2:C9) * B1</f>
        <v>26000</v>
      </c>
    </row>
    <row r="2" spans="1:3" x14ac:dyDescent="0.3">
      <c r="A2" s="4" t="s">
        <v>94</v>
      </c>
      <c r="B2" s="5" t="s">
        <v>1</v>
      </c>
      <c r="C2" s="3">
        <v>8</v>
      </c>
    </row>
    <row r="3" spans="1:3" x14ac:dyDescent="0.3">
      <c r="A3" s="7" t="s">
        <v>95</v>
      </c>
      <c r="B3" s="5" t="s">
        <v>18</v>
      </c>
      <c r="C3" s="3">
        <v>8</v>
      </c>
    </row>
    <row r="4" spans="1:3" x14ac:dyDescent="0.3">
      <c r="A4" s="6" t="s">
        <v>96</v>
      </c>
      <c r="B4" s="5" t="s">
        <v>18</v>
      </c>
      <c r="C4" s="3">
        <v>8</v>
      </c>
    </row>
    <row r="5" spans="1:3" x14ac:dyDescent="0.3">
      <c r="A5" s="6" t="s">
        <v>97</v>
      </c>
      <c r="B5" s="5" t="s">
        <v>18</v>
      </c>
      <c r="C5" s="3">
        <v>8</v>
      </c>
    </row>
    <row r="6" spans="1:3" x14ac:dyDescent="0.3">
      <c r="A6" s="6" t="s">
        <v>98</v>
      </c>
      <c r="B6" s="5" t="s">
        <v>3</v>
      </c>
      <c r="C6" s="3">
        <v>4</v>
      </c>
    </row>
    <row r="7" spans="1:3" x14ac:dyDescent="0.3">
      <c r="A7" s="6" t="s">
        <v>45</v>
      </c>
      <c r="B7" s="5" t="s">
        <v>3</v>
      </c>
      <c r="C7" s="3">
        <v>4</v>
      </c>
    </row>
    <row r="8" spans="1:3" x14ac:dyDescent="0.3">
      <c r="A8" s="6" t="s">
        <v>99</v>
      </c>
      <c r="B8" s="5" t="s">
        <v>3</v>
      </c>
      <c r="C8" s="3">
        <v>4</v>
      </c>
    </row>
    <row r="9" spans="1:3" x14ac:dyDescent="0.3">
      <c r="A9" s="6" t="s">
        <v>100</v>
      </c>
      <c r="B9" s="5" t="s">
        <v>11</v>
      </c>
      <c r="C9" s="3">
        <v>8</v>
      </c>
    </row>
    <row r="10" spans="1:3" x14ac:dyDescent="0.3">
      <c r="A10" s="3"/>
      <c r="B10" s="3"/>
      <c r="C10" s="3">
        <f xml:space="preserve"> SUM(C2:C9)</f>
        <v>52</v>
      </c>
    </row>
  </sheetData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6"/>
  <sheetViews>
    <sheetView workbookViewId="0">
      <selection activeCell="C13" sqref="C13"/>
    </sheetView>
  </sheetViews>
  <sheetFormatPr defaultRowHeight="16.5" x14ac:dyDescent="0.3"/>
  <cols>
    <col min="1" max="1" width="17.875" bestFit="1" customWidth="1"/>
    <col min="2" max="2" width="17.625" bestFit="1" customWidth="1"/>
    <col min="3" max="3" width="13.25" customWidth="1"/>
  </cols>
  <sheetData>
    <row r="1" spans="1:3" x14ac:dyDescent="0.3">
      <c r="A1" s="9" t="s">
        <v>171</v>
      </c>
      <c r="B1" s="3">
        <f xml:space="preserve"> 4 * 50</f>
        <v>200</v>
      </c>
      <c r="C1" s="3">
        <f xml:space="preserve"> SUM(C2:C5) * B1</f>
        <v>4200</v>
      </c>
    </row>
    <row r="2" spans="1:3" x14ac:dyDescent="0.3">
      <c r="A2" s="4" t="s">
        <v>39</v>
      </c>
      <c r="B2" s="5" t="s">
        <v>19</v>
      </c>
      <c r="C2" s="3">
        <v>8</v>
      </c>
    </row>
    <row r="3" spans="1:3" x14ac:dyDescent="0.3">
      <c r="A3" s="4" t="s">
        <v>101</v>
      </c>
      <c r="B3" s="5" t="s">
        <v>21</v>
      </c>
      <c r="C3" s="3">
        <v>4</v>
      </c>
    </row>
    <row r="4" spans="1:3" x14ac:dyDescent="0.3">
      <c r="A4" s="6" t="s">
        <v>22</v>
      </c>
      <c r="B4" s="5" t="s">
        <v>23</v>
      </c>
      <c r="C4" s="3">
        <v>1</v>
      </c>
    </row>
    <row r="5" spans="1:3" x14ac:dyDescent="0.3">
      <c r="A5" s="6" t="s">
        <v>24</v>
      </c>
      <c r="B5" s="5" t="s">
        <v>11</v>
      </c>
      <c r="C5" s="3">
        <v>8</v>
      </c>
    </row>
    <row r="6" spans="1:3" x14ac:dyDescent="0.3">
      <c r="A6" s="3"/>
      <c r="B6" s="3"/>
      <c r="C6" s="3">
        <f xml:space="preserve"> SUM(C2:C5)</f>
        <v>21</v>
      </c>
    </row>
  </sheetData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8"/>
  <sheetViews>
    <sheetView workbookViewId="0">
      <selection activeCell="D15" sqref="D15"/>
    </sheetView>
  </sheetViews>
  <sheetFormatPr defaultRowHeight="16.5" x14ac:dyDescent="0.3"/>
  <cols>
    <col min="1" max="1" width="17.875" bestFit="1" customWidth="1"/>
    <col min="2" max="2" width="17.625" bestFit="1" customWidth="1"/>
    <col min="3" max="3" width="15.25" customWidth="1"/>
  </cols>
  <sheetData>
    <row r="1" spans="1:3" x14ac:dyDescent="0.3">
      <c r="A1" s="9" t="s">
        <v>170</v>
      </c>
      <c r="B1" s="3">
        <f xml:space="preserve"> 4 * 24</f>
        <v>96</v>
      </c>
      <c r="C1" s="3">
        <f xml:space="preserve"> SUM(C2:C7) * B1</f>
        <v>3168</v>
      </c>
    </row>
    <row r="2" spans="1:3" x14ac:dyDescent="0.3">
      <c r="A2" s="4" t="s">
        <v>39</v>
      </c>
      <c r="B2" s="5" t="s">
        <v>19</v>
      </c>
      <c r="C2" s="3">
        <v>8</v>
      </c>
    </row>
    <row r="3" spans="1:3" x14ac:dyDescent="0.3">
      <c r="A3" s="4" t="s">
        <v>102</v>
      </c>
      <c r="B3" s="5" t="s">
        <v>21</v>
      </c>
      <c r="C3" s="3">
        <v>4</v>
      </c>
    </row>
    <row r="4" spans="1:3" x14ac:dyDescent="0.3">
      <c r="A4" s="6" t="s">
        <v>28</v>
      </c>
      <c r="B4" s="5" t="s">
        <v>23</v>
      </c>
      <c r="C4" s="3">
        <v>1</v>
      </c>
    </row>
    <row r="5" spans="1:3" x14ac:dyDescent="0.3">
      <c r="A5" s="6" t="s">
        <v>85</v>
      </c>
      <c r="B5" s="5" t="s">
        <v>3</v>
      </c>
      <c r="C5" s="3">
        <v>4</v>
      </c>
    </row>
    <row r="6" spans="1:3" x14ac:dyDescent="0.3">
      <c r="A6" s="6" t="s">
        <v>86</v>
      </c>
      <c r="B6" s="5" t="s">
        <v>30</v>
      </c>
      <c r="C6" s="3">
        <v>8</v>
      </c>
    </row>
    <row r="7" spans="1:3" x14ac:dyDescent="0.3">
      <c r="A7" s="6" t="s">
        <v>24</v>
      </c>
      <c r="B7" s="5" t="s">
        <v>11</v>
      </c>
      <c r="C7" s="3">
        <v>8</v>
      </c>
    </row>
    <row r="8" spans="1:3" x14ac:dyDescent="0.3">
      <c r="A8" s="3"/>
      <c r="B8" s="3"/>
      <c r="C8" s="3">
        <f xml:space="preserve"> SUM(C2:C7)</f>
        <v>33</v>
      </c>
    </row>
  </sheetData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6"/>
  <sheetViews>
    <sheetView workbookViewId="0">
      <selection activeCell="B2" sqref="B2"/>
    </sheetView>
  </sheetViews>
  <sheetFormatPr defaultRowHeight="16.5" x14ac:dyDescent="0.3"/>
  <cols>
    <col min="1" max="1" width="22.625" bestFit="1" customWidth="1"/>
    <col min="2" max="2" width="17.625" bestFit="1" customWidth="1"/>
    <col min="3" max="3" width="15.75" customWidth="1"/>
  </cols>
  <sheetData>
    <row r="1" spans="1:3" x14ac:dyDescent="0.3">
      <c r="A1" s="9" t="s">
        <v>169</v>
      </c>
      <c r="B1" s="3">
        <f xml:space="preserve"> 4 * 3</f>
        <v>12</v>
      </c>
      <c r="C1" s="3">
        <f xml:space="preserve"> SUM(C2:C5) * B1</f>
        <v>252</v>
      </c>
    </row>
    <row r="2" spans="1:3" x14ac:dyDescent="0.3">
      <c r="A2" s="4" t="s">
        <v>39</v>
      </c>
      <c r="B2" s="5" t="s">
        <v>19</v>
      </c>
      <c r="C2" s="3">
        <v>8</v>
      </c>
    </row>
    <row r="3" spans="1:3" x14ac:dyDescent="0.3">
      <c r="A3" s="4" t="s">
        <v>63</v>
      </c>
      <c r="B3" s="5" t="s">
        <v>42</v>
      </c>
      <c r="C3" s="3">
        <v>1</v>
      </c>
    </row>
    <row r="4" spans="1:3" x14ac:dyDescent="0.3">
      <c r="A4" s="6" t="s">
        <v>103</v>
      </c>
      <c r="B4" s="5" t="s">
        <v>3</v>
      </c>
      <c r="C4" s="3">
        <v>4</v>
      </c>
    </row>
    <row r="5" spans="1:3" x14ac:dyDescent="0.3">
      <c r="A5" s="6" t="s">
        <v>24</v>
      </c>
      <c r="B5" s="5" t="s">
        <v>11</v>
      </c>
      <c r="C5" s="3">
        <v>8</v>
      </c>
    </row>
    <row r="6" spans="1:3" x14ac:dyDescent="0.3">
      <c r="A6" s="3"/>
      <c r="B6" s="3"/>
      <c r="C6" s="3">
        <f xml:space="preserve"> SUM(C2:C5)</f>
        <v>21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69"/>
  <sheetViews>
    <sheetView workbookViewId="0">
      <selection activeCell="B26" sqref="B26"/>
    </sheetView>
  </sheetViews>
  <sheetFormatPr defaultRowHeight="16.5" x14ac:dyDescent="0.3"/>
  <cols>
    <col min="1" max="1" width="28.25" bestFit="1" customWidth="1"/>
    <col min="2" max="2" width="20.375" bestFit="1" customWidth="1"/>
    <col min="3" max="3" width="10.25" customWidth="1"/>
  </cols>
  <sheetData>
    <row r="1" spans="1:3" x14ac:dyDescent="0.3">
      <c r="A1" s="2" t="s">
        <v>156</v>
      </c>
      <c r="B1" s="3">
        <v>1</v>
      </c>
      <c r="C1" s="3">
        <f xml:space="preserve"> SUM(C2:C12) * B1</f>
        <v>656</v>
      </c>
    </row>
    <row r="2" spans="1:3" x14ac:dyDescent="0.3">
      <c r="A2" s="4" t="s">
        <v>0</v>
      </c>
      <c r="B2" s="5" t="s">
        <v>1</v>
      </c>
      <c r="C2" s="3">
        <v>8</v>
      </c>
    </row>
    <row r="3" spans="1:3" x14ac:dyDescent="0.3">
      <c r="A3" s="6" t="s">
        <v>2</v>
      </c>
      <c r="B3" s="5" t="s">
        <v>3</v>
      </c>
      <c r="C3" s="3">
        <v>4</v>
      </c>
    </row>
    <row r="4" spans="1:3" x14ac:dyDescent="0.3">
      <c r="A4" s="7" t="s">
        <v>4</v>
      </c>
      <c r="B4" s="5" t="s">
        <v>5</v>
      </c>
      <c r="C4" s="3">
        <v>16</v>
      </c>
    </row>
    <row r="5" spans="1:3" x14ac:dyDescent="0.3">
      <c r="A5" s="6" t="s">
        <v>6</v>
      </c>
      <c r="B5" s="5" t="s">
        <v>7</v>
      </c>
      <c r="C5" s="3">
        <v>256</v>
      </c>
    </row>
    <row r="6" spans="1:3" x14ac:dyDescent="0.3">
      <c r="A6" s="6" t="s">
        <v>8</v>
      </c>
      <c r="B6" s="5" t="s">
        <v>9</v>
      </c>
      <c r="C6" s="3">
        <v>254</v>
      </c>
    </row>
    <row r="7" spans="1:3" x14ac:dyDescent="0.3">
      <c r="A7" s="6" t="s">
        <v>10</v>
      </c>
      <c r="B7" s="5" t="s">
        <v>11</v>
      </c>
      <c r="C7" s="3">
        <v>8</v>
      </c>
    </row>
    <row r="8" spans="1:3" x14ac:dyDescent="0.3">
      <c r="A8" s="6" t="s">
        <v>12</v>
      </c>
      <c r="B8" s="5" t="s">
        <v>11</v>
      </c>
      <c r="C8" s="3">
        <v>8</v>
      </c>
    </row>
    <row r="9" spans="1:3" x14ac:dyDescent="0.3">
      <c r="A9" s="6" t="s">
        <v>13</v>
      </c>
      <c r="B9" s="5" t="s">
        <v>14</v>
      </c>
      <c r="C9" s="3">
        <v>45</v>
      </c>
    </row>
    <row r="10" spans="1:3" x14ac:dyDescent="0.3">
      <c r="A10" s="6" t="s">
        <v>15</v>
      </c>
      <c r="B10" s="5" t="s">
        <v>14</v>
      </c>
      <c r="C10" s="3">
        <v>45</v>
      </c>
    </row>
    <row r="11" spans="1:3" x14ac:dyDescent="0.3">
      <c r="A11" s="7" t="s">
        <v>16</v>
      </c>
      <c r="B11" s="5" t="s">
        <v>3</v>
      </c>
      <c r="C11" s="3">
        <v>4</v>
      </c>
    </row>
    <row r="12" spans="1:3" x14ac:dyDescent="0.3">
      <c r="A12" s="6" t="s">
        <v>17</v>
      </c>
      <c r="B12" s="5" t="s">
        <v>18</v>
      </c>
      <c r="C12" s="3">
        <v>8</v>
      </c>
    </row>
    <row r="13" spans="1:3" x14ac:dyDescent="0.3">
      <c r="A13" s="8"/>
      <c r="B13" s="3"/>
      <c r="C13" s="3">
        <f xml:space="preserve"> SUM(C2:C12)</f>
        <v>656</v>
      </c>
    </row>
    <row r="14" spans="1:3" x14ac:dyDescent="0.3">
      <c r="A14" s="1"/>
    </row>
    <row r="15" spans="1:3" x14ac:dyDescent="0.3">
      <c r="A15" s="1"/>
    </row>
    <row r="16" spans="1:3" x14ac:dyDescent="0.3">
      <c r="A16" s="1"/>
    </row>
    <row r="17" spans="1:1" x14ac:dyDescent="0.3">
      <c r="A17" s="1"/>
    </row>
    <row r="18" spans="1:1" x14ac:dyDescent="0.3">
      <c r="A18" s="1"/>
    </row>
    <row r="19" spans="1:1" x14ac:dyDescent="0.3">
      <c r="A19" s="1"/>
    </row>
    <row r="20" spans="1:1" x14ac:dyDescent="0.3">
      <c r="A20" s="1"/>
    </row>
    <row r="21" spans="1:1" x14ac:dyDescent="0.3">
      <c r="A21" s="1"/>
    </row>
    <row r="22" spans="1:1" x14ac:dyDescent="0.3">
      <c r="A22" s="1"/>
    </row>
    <row r="23" spans="1:1" x14ac:dyDescent="0.3">
      <c r="A23" s="1"/>
    </row>
    <row r="24" spans="1:1" x14ac:dyDescent="0.3">
      <c r="A24" s="1"/>
    </row>
    <row r="25" spans="1:1" x14ac:dyDescent="0.3">
      <c r="A25" s="1"/>
    </row>
    <row r="26" spans="1:1" x14ac:dyDescent="0.3">
      <c r="A26" s="1"/>
    </row>
    <row r="27" spans="1:1" x14ac:dyDescent="0.3">
      <c r="A27" s="1"/>
    </row>
    <row r="28" spans="1:1" x14ac:dyDescent="0.3">
      <c r="A28" s="1"/>
    </row>
    <row r="29" spans="1:1" x14ac:dyDescent="0.3">
      <c r="A29" s="1"/>
    </row>
    <row r="30" spans="1:1" x14ac:dyDescent="0.3">
      <c r="A30" s="1"/>
    </row>
    <row r="31" spans="1:1" x14ac:dyDescent="0.3">
      <c r="A31" s="1"/>
    </row>
    <row r="32" spans="1:1" x14ac:dyDescent="0.3">
      <c r="A32" s="1"/>
    </row>
    <row r="33" spans="1:1" x14ac:dyDescent="0.3">
      <c r="A33" s="1"/>
    </row>
    <row r="34" spans="1:1" x14ac:dyDescent="0.3">
      <c r="A34" s="1"/>
    </row>
    <row r="35" spans="1:1" x14ac:dyDescent="0.3">
      <c r="A35" s="1"/>
    </row>
    <row r="36" spans="1:1" x14ac:dyDescent="0.3">
      <c r="A36" s="1"/>
    </row>
    <row r="37" spans="1:1" x14ac:dyDescent="0.3">
      <c r="A37" s="1"/>
    </row>
    <row r="38" spans="1:1" x14ac:dyDescent="0.3">
      <c r="A38" s="1"/>
    </row>
    <row r="39" spans="1:1" x14ac:dyDescent="0.3">
      <c r="A39" s="1"/>
    </row>
    <row r="40" spans="1:1" x14ac:dyDescent="0.3">
      <c r="A40" s="1"/>
    </row>
    <row r="41" spans="1:1" x14ac:dyDescent="0.3">
      <c r="A41" s="1"/>
    </row>
    <row r="42" spans="1:1" x14ac:dyDescent="0.3">
      <c r="A42" s="1"/>
    </row>
    <row r="43" spans="1:1" x14ac:dyDescent="0.3">
      <c r="A43" s="1"/>
    </row>
    <row r="44" spans="1:1" x14ac:dyDescent="0.3">
      <c r="A44" s="1"/>
    </row>
    <row r="45" spans="1:1" x14ac:dyDescent="0.3">
      <c r="A45" s="1"/>
    </row>
    <row r="46" spans="1:1" x14ac:dyDescent="0.3">
      <c r="A46" s="1"/>
    </row>
    <row r="47" spans="1:1" x14ac:dyDescent="0.3">
      <c r="A47" s="1"/>
    </row>
    <row r="48" spans="1:1" x14ac:dyDescent="0.3">
      <c r="A48" s="1"/>
    </row>
    <row r="49" spans="1:1" x14ac:dyDescent="0.3">
      <c r="A49" s="1"/>
    </row>
    <row r="50" spans="1:1" x14ac:dyDescent="0.3">
      <c r="A50" s="1"/>
    </row>
    <row r="51" spans="1:1" x14ac:dyDescent="0.3">
      <c r="A51" s="1"/>
    </row>
    <row r="52" spans="1:1" x14ac:dyDescent="0.3">
      <c r="A52" s="1"/>
    </row>
    <row r="53" spans="1:1" x14ac:dyDescent="0.3">
      <c r="A53" s="1"/>
    </row>
    <row r="54" spans="1:1" x14ac:dyDescent="0.3">
      <c r="A54" s="1"/>
    </row>
    <row r="55" spans="1:1" x14ac:dyDescent="0.3">
      <c r="A55" s="1"/>
    </row>
    <row r="56" spans="1:1" x14ac:dyDescent="0.3">
      <c r="A56" s="1"/>
    </row>
    <row r="57" spans="1:1" x14ac:dyDescent="0.3">
      <c r="A57" s="1"/>
    </row>
    <row r="58" spans="1:1" x14ac:dyDescent="0.3">
      <c r="A58" s="1"/>
    </row>
    <row r="59" spans="1:1" x14ac:dyDescent="0.3">
      <c r="A59" s="1"/>
    </row>
    <row r="60" spans="1:1" x14ac:dyDescent="0.3">
      <c r="A60" s="1"/>
    </row>
    <row r="61" spans="1:1" x14ac:dyDescent="0.3">
      <c r="A61" s="1"/>
    </row>
    <row r="62" spans="1:1" x14ac:dyDescent="0.3">
      <c r="A62" s="1"/>
    </row>
    <row r="63" spans="1:1" x14ac:dyDescent="0.3">
      <c r="A63" s="1"/>
    </row>
    <row r="64" spans="1:1" x14ac:dyDescent="0.3">
      <c r="A64" s="1"/>
    </row>
    <row r="65" spans="1:1" x14ac:dyDescent="0.3">
      <c r="A65" s="1"/>
    </row>
    <row r="66" spans="1:1" x14ac:dyDescent="0.3">
      <c r="A66" s="1"/>
    </row>
    <row r="67" spans="1:1" x14ac:dyDescent="0.3">
      <c r="A67" s="1"/>
    </row>
    <row r="68" spans="1:1" x14ac:dyDescent="0.3">
      <c r="A68" s="1"/>
    </row>
    <row r="69" spans="1:1" x14ac:dyDescent="0.3">
      <c r="A69" s="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7"/>
  <sheetViews>
    <sheetView workbookViewId="0">
      <selection activeCell="B2" sqref="B2"/>
    </sheetView>
  </sheetViews>
  <sheetFormatPr defaultRowHeight="16.5" x14ac:dyDescent="0.3"/>
  <cols>
    <col min="1" max="1" width="21" bestFit="1" customWidth="1"/>
    <col min="2" max="2" width="17.625" bestFit="1" customWidth="1"/>
    <col min="3" max="3" width="16.75" customWidth="1"/>
  </cols>
  <sheetData>
    <row r="1" spans="1:3" x14ac:dyDescent="0.3">
      <c r="A1" s="9" t="s">
        <v>168</v>
      </c>
      <c r="B1" s="3">
        <f xml:space="preserve"> 4 * (3 + 4 +5 + 7 +140 + 7 + 6 + 6)</f>
        <v>712</v>
      </c>
      <c r="C1" s="3">
        <f xml:space="preserve"> SUM(C2:C6) * B1</f>
        <v>20648</v>
      </c>
    </row>
    <row r="2" spans="1:3" x14ac:dyDescent="0.3">
      <c r="A2" s="4" t="s">
        <v>0</v>
      </c>
      <c r="B2" s="5" t="s">
        <v>19</v>
      </c>
      <c r="C2" s="3">
        <v>8</v>
      </c>
    </row>
    <row r="3" spans="1:3" x14ac:dyDescent="0.3">
      <c r="A3" s="4" t="s">
        <v>39</v>
      </c>
      <c r="B3" s="5" t="s">
        <v>19</v>
      </c>
      <c r="C3" s="3">
        <v>8</v>
      </c>
    </row>
    <row r="4" spans="1:3" x14ac:dyDescent="0.3">
      <c r="A4" s="4" t="s">
        <v>104</v>
      </c>
      <c r="B4" s="5" t="s">
        <v>21</v>
      </c>
      <c r="C4" s="3">
        <v>4</v>
      </c>
    </row>
    <row r="5" spans="1:3" x14ac:dyDescent="0.3">
      <c r="A5" s="6" t="s">
        <v>105</v>
      </c>
      <c r="B5" s="5" t="s">
        <v>23</v>
      </c>
      <c r="C5" s="3">
        <v>1</v>
      </c>
    </row>
    <row r="6" spans="1:3" x14ac:dyDescent="0.3">
      <c r="A6" s="6" t="s">
        <v>106</v>
      </c>
      <c r="B6" s="5" t="s">
        <v>11</v>
      </c>
      <c r="C6" s="3">
        <v>8</v>
      </c>
    </row>
    <row r="7" spans="1:3" x14ac:dyDescent="0.3">
      <c r="A7" s="3"/>
      <c r="B7" s="3"/>
      <c r="C7" s="3">
        <f xml:space="preserve"> SUM(C2:C6)</f>
        <v>29</v>
      </c>
    </row>
  </sheetData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6"/>
  <sheetViews>
    <sheetView workbookViewId="0">
      <selection activeCell="D16" sqref="D16"/>
    </sheetView>
  </sheetViews>
  <sheetFormatPr defaultRowHeight="16.5" x14ac:dyDescent="0.3"/>
  <cols>
    <col min="1" max="1" width="22.625" bestFit="1" customWidth="1"/>
    <col min="2" max="2" width="17.625" bestFit="1" customWidth="1"/>
    <col min="3" max="3" width="15.75" customWidth="1"/>
  </cols>
  <sheetData>
    <row r="1" spans="1:3" x14ac:dyDescent="0.3">
      <c r="A1" s="9" t="s">
        <v>196</v>
      </c>
      <c r="B1" s="3">
        <f xml:space="preserve"> 4</f>
        <v>4</v>
      </c>
      <c r="C1" s="3">
        <f xml:space="preserve"> SUM(C2:C5) * B1</f>
        <v>480</v>
      </c>
    </row>
    <row r="2" spans="1:3" x14ac:dyDescent="0.3">
      <c r="A2" s="12" t="s">
        <v>0</v>
      </c>
      <c r="B2" s="13" t="s">
        <v>19</v>
      </c>
      <c r="C2" s="3">
        <v>8</v>
      </c>
    </row>
    <row r="3" spans="1:3" x14ac:dyDescent="0.3">
      <c r="A3" s="14" t="s">
        <v>197</v>
      </c>
      <c r="B3" s="13" t="s">
        <v>198</v>
      </c>
      <c r="C3" s="3">
        <v>100</v>
      </c>
    </row>
    <row r="4" spans="1:3" x14ac:dyDescent="0.3">
      <c r="A4" s="14" t="s">
        <v>199</v>
      </c>
      <c r="B4" s="13" t="s">
        <v>3</v>
      </c>
      <c r="C4" s="3">
        <v>4</v>
      </c>
    </row>
    <row r="5" spans="1:3" x14ac:dyDescent="0.3">
      <c r="A5" s="14" t="s">
        <v>200</v>
      </c>
      <c r="B5" s="13" t="s">
        <v>11</v>
      </c>
      <c r="C5" s="3">
        <v>8</v>
      </c>
    </row>
    <row r="6" spans="1:3" x14ac:dyDescent="0.3">
      <c r="A6" s="3"/>
      <c r="B6" s="3"/>
      <c r="C6" s="3">
        <f xml:space="preserve"> SUM(C2:C5)</f>
        <v>120</v>
      </c>
    </row>
  </sheetData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6"/>
  <sheetViews>
    <sheetView workbookViewId="0">
      <selection activeCell="D10" sqref="D10"/>
    </sheetView>
  </sheetViews>
  <sheetFormatPr defaultRowHeight="16.5" x14ac:dyDescent="0.3"/>
  <cols>
    <col min="1" max="1" width="17.875" bestFit="1" customWidth="1"/>
    <col min="2" max="2" width="17.625" bestFit="1" customWidth="1"/>
    <col min="3" max="3" width="16.125" customWidth="1"/>
  </cols>
  <sheetData>
    <row r="1" spans="1:3" x14ac:dyDescent="0.3">
      <c r="A1" s="9" t="s">
        <v>167</v>
      </c>
      <c r="B1" s="3">
        <f xml:space="preserve"> 4 * (12 + 8 + 12)</f>
        <v>128</v>
      </c>
      <c r="C1" s="3">
        <f xml:space="preserve"> SUM(C2:C5) * B1</f>
        <v>3072</v>
      </c>
    </row>
    <row r="2" spans="1:3" x14ac:dyDescent="0.3">
      <c r="A2" s="4" t="s">
        <v>39</v>
      </c>
      <c r="B2" s="5" t="s">
        <v>19</v>
      </c>
      <c r="C2" s="3">
        <v>8</v>
      </c>
    </row>
    <row r="3" spans="1:3" x14ac:dyDescent="0.3">
      <c r="A3" s="4" t="s">
        <v>107</v>
      </c>
      <c r="B3" s="5" t="s">
        <v>21</v>
      </c>
      <c r="C3" s="3">
        <v>4</v>
      </c>
    </row>
    <row r="4" spans="1:3" x14ac:dyDescent="0.3">
      <c r="A4" s="6" t="s">
        <v>50</v>
      </c>
      <c r="B4" s="5" t="s">
        <v>3</v>
      </c>
      <c r="C4" s="3">
        <v>4</v>
      </c>
    </row>
    <row r="5" spans="1:3" x14ac:dyDescent="0.3">
      <c r="A5" s="6" t="s">
        <v>24</v>
      </c>
      <c r="B5" s="5" t="s">
        <v>11</v>
      </c>
      <c r="C5" s="3">
        <v>8</v>
      </c>
    </row>
    <row r="6" spans="1:3" x14ac:dyDescent="0.3">
      <c r="A6" s="3"/>
      <c r="B6" s="3"/>
      <c r="C6" s="3">
        <f xml:space="preserve"> SUM(C2:C5)</f>
        <v>24</v>
      </c>
    </row>
  </sheetData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7"/>
  <sheetViews>
    <sheetView workbookViewId="0">
      <selection activeCell="K31" sqref="K31"/>
    </sheetView>
  </sheetViews>
  <sheetFormatPr defaultRowHeight="16.5" x14ac:dyDescent="0.3"/>
  <cols>
    <col min="1" max="1" width="19.5" bestFit="1" customWidth="1"/>
    <col min="2" max="2" width="17.625" bestFit="1" customWidth="1"/>
    <col min="3" max="3" width="14.75" customWidth="1"/>
  </cols>
  <sheetData>
    <row r="1" spans="1:3" x14ac:dyDescent="0.3">
      <c r="A1" s="9" t="s">
        <v>166</v>
      </c>
      <c r="B1" s="3">
        <f xml:space="preserve"> 4 * (4 + 4)</f>
        <v>32</v>
      </c>
      <c r="C1" s="3">
        <f xml:space="preserve"> SUM(C2:C6) * B1</f>
        <v>704</v>
      </c>
    </row>
    <row r="2" spans="1:3" x14ac:dyDescent="0.3">
      <c r="A2" s="4" t="s">
        <v>39</v>
      </c>
      <c r="B2" s="5" t="s">
        <v>19</v>
      </c>
      <c r="C2" s="3">
        <v>8</v>
      </c>
    </row>
    <row r="3" spans="1:3" x14ac:dyDescent="0.3">
      <c r="A3" s="4" t="s">
        <v>108</v>
      </c>
      <c r="B3" s="5" t="s">
        <v>42</v>
      </c>
      <c r="C3" s="3">
        <v>1</v>
      </c>
    </row>
    <row r="4" spans="1:3" x14ac:dyDescent="0.3">
      <c r="A4" s="4" t="s">
        <v>109</v>
      </c>
      <c r="B4" s="5" t="s">
        <v>42</v>
      </c>
      <c r="C4" s="3">
        <v>1</v>
      </c>
    </row>
    <row r="5" spans="1:3" x14ac:dyDescent="0.3">
      <c r="A5" s="6" t="s">
        <v>110</v>
      </c>
      <c r="B5" s="5" t="s">
        <v>3</v>
      </c>
      <c r="C5" s="3">
        <v>4</v>
      </c>
    </row>
    <row r="6" spans="1:3" x14ac:dyDescent="0.3">
      <c r="A6" s="6" t="s">
        <v>24</v>
      </c>
      <c r="B6" s="5" t="s">
        <v>11</v>
      </c>
      <c r="C6" s="3">
        <v>8</v>
      </c>
    </row>
    <row r="7" spans="1:3" x14ac:dyDescent="0.3">
      <c r="A7" s="3"/>
      <c r="B7" s="3"/>
      <c r="C7" s="3">
        <f xml:space="preserve"> SUM(C2:C6)</f>
        <v>22</v>
      </c>
    </row>
  </sheetData>
  <phoneticPr fontId="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10"/>
  <sheetViews>
    <sheetView workbookViewId="0">
      <selection activeCell="B2" sqref="B2"/>
    </sheetView>
  </sheetViews>
  <sheetFormatPr defaultRowHeight="16.5" x14ac:dyDescent="0.3"/>
  <cols>
    <col min="1" max="1" width="32.125" bestFit="1" customWidth="1"/>
    <col min="2" max="2" width="17.625" bestFit="1" customWidth="1"/>
    <col min="3" max="3" width="17.625" customWidth="1"/>
  </cols>
  <sheetData>
    <row r="1" spans="1:3" x14ac:dyDescent="0.3">
      <c r="A1" s="9" t="s">
        <v>165</v>
      </c>
      <c r="B1" s="3">
        <f xml:space="preserve"> 4 * 8 * 10</f>
        <v>320</v>
      </c>
      <c r="C1" s="3">
        <f xml:space="preserve"> SUM(C2:C9) * B1</f>
        <v>6720</v>
      </c>
    </row>
    <row r="2" spans="1:3" x14ac:dyDescent="0.3">
      <c r="A2" s="4" t="s">
        <v>39</v>
      </c>
      <c r="B2" s="5" t="s">
        <v>19</v>
      </c>
      <c r="C2" s="3">
        <v>8</v>
      </c>
    </row>
    <row r="3" spans="1:3" x14ac:dyDescent="0.3">
      <c r="A3" s="4" t="s">
        <v>111</v>
      </c>
      <c r="B3" s="5" t="s">
        <v>42</v>
      </c>
      <c r="C3" s="3">
        <v>1</v>
      </c>
    </row>
    <row r="4" spans="1:3" x14ac:dyDescent="0.3">
      <c r="A4" s="4" t="s">
        <v>112</v>
      </c>
      <c r="B4" s="5" t="s">
        <v>42</v>
      </c>
      <c r="C4" s="3">
        <v>1</v>
      </c>
    </row>
    <row r="5" spans="1:3" x14ac:dyDescent="0.3">
      <c r="A5" s="6" t="s">
        <v>113</v>
      </c>
      <c r="B5" s="5" t="s">
        <v>23</v>
      </c>
      <c r="C5" s="3">
        <v>1</v>
      </c>
    </row>
    <row r="6" spans="1:3" x14ac:dyDescent="0.3">
      <c r="A6" s="6" t="s">
        <v>114</v>
      </c>
      <c r="B6" s="5" t="s">
        <v>3</v>
      </c>
      <c r="C6" s="3">
        <v>4</v>
      </c>
    </row>
    <row r="7" spans="1:3" x14ac:dyDescent="0.3">
      <c r="A7" s="6" t="s">
        <v>115</v>
      </c>
      <c r="B7" s="5" t="s">
        <v>3</v>
      </c>
      <c r="C7" s="3">
        <v>4</v>
      </c>
    </row>
    <row r="8" spans="1:3" x14ac:dyDescent="0.3">
      <c r="A8" s="6" t="s">
        <v>116</v>
      </c>
      <c r="B8" s="5" t="s">
        <v>23</v>
      </c>
      <c r="C8" s="3">
        <v>1</v>
      </c>
    </row>
    <row r="9" spans="1:3" x14ac:dyDescent="0.3">
      <c r="A9" s="6" t="s">
        <v>117</v>
      </c>
      <c r="B9" s="5" t="s">
        <v>23</v>
      </c>
      <c r="C9" s="3">
        <v>1</v>
      </c>
    </row>
    <row r="10" spans="1:3" x14ac:dyDescent="0.3">
      <c r="A10" s="3"/>
      <c r="B10" s="3"/>
      <c r="C10" s="3">
        <f xml:space="preserve"> SUM(C2:C9)</f>
        <v>21</v>
      </c>
    </row>
  </sheetData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8"/>
  <sheetViews>
    <sheetView workbookViewId="0">
      <selection activeCell="B2" sqref="B2"/>
    </sheetView>
  </sheetViews>
  <sheetFormatPr defaultRowHeight="16.5" x14ac:dyDescent="0.3"/>
  <cols>
    <col min="1" max="1" width="27" bestFit="1" customWidth="1"/>
    <col min="2" max="2" width="17.625" bestFit="1" customWidth="1"/>
    <col min="3" max="3" width="16.375" customWidth="1"/>
  </cols>
  <sheetData>
    <row r="1" spans="1:3" x14ac:dyDescent="0.3">
      <c r="A1" s="9" t="s">
        <v>164</v>
      </c>
      <c r="B1" s="3">
        <f xml:space="preserve"> 4 * 8</f>
        <v>32</v>
      </c>
      <c r="C1" s="3">
        <f xml:space="preserve"> SUM(C2:C7) * B1</f>
        <v>832</v>
      </c>
    </row>
    <row r="2" spans="1:3" x14ac:dyDescent="0.3">
      <c r="A2" s="4" t="s">
        <v>39</v>
      </c>
      <c r="B2" s="5" t="s">
        <v>19</v>
      </c>
      <c r="C2" s="3">
        <v>8</v>
      </c>
    </row>
    <row r="3" spans="1:3" x14ac:dyDescent="0.3">
      <c r="A3" s="4" t="s">
        <v>111</v>
      </c>
      <c r="B3" s="5" t="s">
        <v>42</v>
      </c>
      <c r="C3" s="3">
        <v>1</v>
      </c>
    </row>
    <row r="4" spans="1:3" x14ac:dyDescent="0.3">
      <c r="A4" s="6" t="s">
        <v>118</v>
      </c>
      <c r="B4" s="5" t="s">
        <v>3</v>
      </c>
      <c r="C4" s="3">
        <v>4</v>
      </c>
    </row>
    <row r="5" spans="1:3" x14ac:dyDescent="0.3">
      <c r="A5" s="6" t="s">
        <v>119</v>
      </c>
      <c r="B5" s="5" t="s">
        <v>3</v>
      </c>
      <c r="C5" s="3">
        <v>4</v>
      </c>
    </row>
    <row r="6" spans="1:3" x14ac:dyDescent="0.3">
      <c r="A6" s="6" t="s">
        <v>120</v>
      </c>
      <c r="B6" s="5" t="s">
        <v>32</v>
      </c>
      <c r="C6" s="3">
        <v>1</v>
      </c>
    </row>
    <row r="7" spans="1:3" x14ac:dyDescent="0.3">
      <c r="A7" s="6" t="s">
        <v>24</v>
      </c>
      <c r="B7" s="5" t="s">
        <v>11</v>
      </c>
      <c r="C7" s="3">
        <v>8</v>
      </c>
    </row>
    <row r="8" spans="1:3" x14ac:dyDescent="0.3">
      <c r="A8" s="3"/>
      <c r="B8" s="3"/>
      <c r="C8" s="3">
        <f xml:space="preserve"> SUM(C2:C7)</f>
        <v>26</v>
      </c>
    </row>
  </sheetData>
  <phoneticPr fontId="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9"/>
  <sheetViews>
    <sheetView workbookViewId="0">
      <selection activeCell="B9" sqref="B9"/>
    </sheetView>
  </sheetViews>
  <sheetFormatPr defaultRowHeight="16.5" x14ac:dyDescent="0.3"/>
  <cols>
    <col min="1" max="1" width="34.875" bestFit="1" customWidth="1"/>
    <col min="2" max="2" width="17.625" bestFit="1" customWidth="1"/>
    <col min="3" max="3" width="17.625" customWidth="1"/>
  </cols>
  <sheetData>
    <row r="1" spans="1:3" x14ac:dyDescent="0.3">
      <c r="A1" s="9" t="s">
        <v>163</v>
      </c>
      <c r="B1" s="3">
        <f xml:space="preserve"> 4 * 8 * 10</f>
        <v>320</v>
      </c>
      <c r="C1" s="3">
        <f xml:space="preserve"> SUM(C2:C8) * B1</f>
        <v>8640</v>
      </c>
    </row>
    <row r="2" spans="1:3" x14ac:dyDescent="0.3">
      <c r="A2" s="4" t="s">
        <v>39</v>
      </c>
      <c r="B2" s="5" t="s">
        <v>19</v>
      </c>
      <c r="C2" s="3">
        <v>8</v>
      </c>
    </row>
    <row r="3" spans="1:3" x14ac:dyDescent="0.3">
      <c r="A3" s="4" t="s">
        <v>111</v>
      </c>
      <c r="B3" s="5" t="s">
        <v>42</v>
      </c>
      <c r="C3" s="3">
        <v>1</v>
      </c>
    </row>
    <row r="4" spans="1:3" x14ac:dyDescent="0.3">
      <c r="A4" s="4" t="s">
        <v>112</v>
      </c>
      <c r="B4" s="5" t="s">
        <v>42</v>
      </c>
      <c r="C4" s="3">
        <v>1</v>
      </c>
    </row>
    <row r="5" spans="1:3" x14ac:dyDescent="0.3">
      <c r="A5" s="6" t="s">
        <v>113</v>
      </c>
      <c r="B5" s="5" t="s">
        <v>23</v>
      </c>
      <c r="C5" s="3">
        <v>1</v>
      </c>
    </row>
    <row r="6" spans="1:3" x14ac:dyDescent="0.3">
      <c r="A6" s="6" t="s">
        <v>114</v>
      </c>
      <c r="B6" s="5" t="s">
        <v>3</v>
      </c>
      <c r="C6" s="3">
        <v>4</v>
      </c>
    </row>
    <row r="7" spans="1:3" x14ac:dyDescent="0.3">
      <c r="A7" s="6" t="s">
        <v>115</v>
      </c>
      <c r="B7" s="5" t="s">
        <v>3</v>
      </c>
      <c r="C7" s="3">
        <v>4</v>
      </c>
    </row>
    <row r="8" spans="1:3" x14ac:dyDescent="0.3">
      <c r="A8" s="6" t="s">
        <v>24</v>
      </c>
      <c r="B8" s="5" t="s">
        <v>11</v>
      </c>
      <c r="C8" s="3">
        <v>8</v>
      </c>
    </row>
    <row r="9" spans="1:3" x14ac:dyDescent="0.3">
      <c r="A9" s="3"/>
      <c r="B9" s="3"/>
      <c r="C9" s="3">
        <f xml:space="preserve"> SUM(C2:C8)</f>
        <v>27</v>
      </c>
    </row>
  </sheetData>
  <phoneticPr fontId="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8"/>
  <sheetViews>
    <sheetView workbookViewId="0">
      <selection activeCell="B15" sqref="B15"/>
    </sheetView>
  </sheetViews>
  <sheetFormatPr defaultRowHeight="16.5" x14ac:dyDescent="0.3"/>
  <cols>
    <col min="1" max="1" width="29" bestFit="1" customWidth="1"/>
    <col min="2" max="2" width="17.625" bestFit="1" customWidth="1"/>
    <col min="3" max="3" width="14.5" customWidth="1"/>
  </cols>
  <sheetData>
    <row r="1" spans="1:3" x14ac:dyDescent="0.3">
      <c r="A1" s="9" t="s">
        <v>162</v>
      </c>
      <c r="B1" s="3">
        <f xml:space="preserve"> 4 * 8</f>
        <v>32</v>
      </c>
      <c r="C1" s="3">
        <f xml:space="preserve"> SUM(C2:C7) * B1</f>
        <v>832</v>
      </c>
    </row>
    <row r="2" spans="1:3" x14ac:dyDescent="0.3">
      <c r="A2" s="4" t="s">
        <v>39</v>
      </c>
      <c r="B2" s="5" t="s">
        <v>19</v>
      </c>
      <c r="C2" s="3">
        <v>8</v>
      </c>
    </row>
    <row r="3" spans="1:3" x14ac:dyDescent="0.3">
      <c r="A3" s="4" t="s">
        <v>111</v>
      </c>
      <c r="B3" s="5" t="s">
        <v>42</v>
      </c>
      <c r="C3" s="3">
        <v>1</v>
      </c>
    </row>
    <row r="4" spans="1:3" x14ac:dyDescent="0.3">
      <c r="A4" s="6" t="s">
        <v>118</v>
      </c>
      <c r="B4" s="5" t="s">
        <v>3</v>
      </c>
      <c r="C4" s="3">
        <v>4</v>
      </c>
    </row>
    <row r="5" spans="1:3" x14ac:dyDescent="0.3">
      <c r="A5" s="6" t="s">
        <v>119</v>
      </c>
      <c r="B5" s="5" t="s">
        <v>3</v>
      </c>
      <c r="C5" s="3">
        <v>4</v>
      </c>
    </row>
    <row r="6" spans="1:3" x14ac:dyDescent="0.3">
      <c r="A6" s="6" t="s">
        <v>120</v>
      </c>
      <c r="B6" s="5" t="s">
        <v>32</v>
      </c>
      <c r="C6" s="3">
        <v>1</v>
      </c>
    </row>
    <row r="7" spans="1:3" x14ac:dyDescent="0.3">
      <c r="A7" s="6" t="s">
        <v>24</v>
      </c>
      <c r="B7" s="5" t="s">
        <v>11</v>
      </c>
      <c r="C7" s="3">
        <v>8</v>
      </c>
    </row>
    <row r="8" spans="1:3" x14ac:dyDescent="0.3">
      <c r="A8" s="3"/>
      <c r="B8" s="3"/>
      <c r="C8" s="3">
        <f xml:space="preserve"> SUM(C2:C7)</f>
        <v>26</v>
      </c>
    </row>
  </sheetData>
  <phoneticPr fontId="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34"/>
  <sheetViews>
    <sheetView workbookViewId="0">
      <selection activeCell="B2" sqref="B2"/>
    </sheetView>
  </sheetViews>
  <sheetFormatPr defaultRowHeight="16.5" x14ac:dyDescent="0.3"/>
  <cols>
    <col min="1" max="1" width="46.375" customWidth="1"/>
    <col min="2" max="2" width="17.625" bestFit="1" customWidth="1"/>
    <col min="3" max="3" width="9.75" customWidth="1"/>
  </cols>
  <sheetData>
    <row r="1" spans="1:3" x14ac:dyDescent="0.3">
      <c r="A1" s="9" t="s">
        <v>161</v>
      </c>
      <c r="B1" s="3">
        <v>4</v>
      </c>
      <c r="C1" s="3">
        <f xml:space="preserve"> SUM(C2:C33) * B1</f>
        <v>424</v>
      </c>
    </row>
    <row r="2" spans="1:3" x14ac:dyDescent="0.3">
      <c r="A2" s="4" t="s">
        <v>39</v>
      </c>
      <c r="B2" s="5" t="s">
        <v>19</v>
      </c>
      <c r="C2" s="3">
        <v>8</v>
      </c>
    </row>
    <row r="3" spans="1:3" x14ac:dyDescent="0.3">
      <c r="A3" s="6" t="s">
        <v>121</v>
      </c>
      <c r="B3" s="5" t="s">
        <v>23</v>
      </c>
      <c r="C3" s="3">
        <v>1</v>
      </c>
    </row>
    <row r="4" spans="1:3" x14ac:dyDescent="0.3">
      <c r="A4" s="6" t="s">
        <v>122</v>
      </c>
      <c r="B4" s="5" t="s">
        <v>23</v>
      </c>
      <c r="C4" s="3">
        <v>1</v>
      </c>
    </row>
    <row r="5" spans="1:3" x14ac:dyDescent="0.3">
      <c r="A5" s="6" t="s">
        <v>123</v>
      </c>
      <c r="B5" s="5" t="s">
        <v>23</v>
      </c>
      <c r="C5" s="3">
        <v>1</v>
      </c>
    </row>
    <row r="6" spans="1:3" x14ac:dyDescent="0.3">
      <c r="A6" s="6" t="s">
        <v>124</v>
      </c>
      <c r="B6" s="5" t="s">
        <v>23</v>
      </c>
      <c r="C6" s="3">
        <v>1</v>
      </c>
    </row>
    <row r="7" spans="1:3" x14ac:dyDescent="0.3">
      <c r="A7" s="6" t="s">
        <v>125</v>
      </c>
      <c r="B7" s="5" t="s">
        <v>23</v>
      </c>
      <c r="C7" s="3">
        <v>1</v>
      </c>
    </row>
    <row r="8" spans="1:3" x14ac:dyDescent="0.3">
      <c r="A8" s="6" t="s">
        <v>126</v>
      </c>
      <c r="B8" s="5" t="s">
        <v>23</v>
      </c>
      <c r="C8" s="3">
        <v>1</v>
      </c>
    </row>
    <row r="9" spans="1:3" x14ac:dyDescent="0.3">
      <c r="A9" s="6" t="s">
        <v>127</v>
      </c>
      <c r="B9" s="5" t="s">
        <v>23</v>
      </c>
      <c r="C9" s="3">
        <v>1</v>
      </c>
    </row>
    <row r="10" spans="1:3" x14ac:dyDescent="0.3">
      <c r="A10" s="6" t="s">
        <v>128</v>
      </c>
      <c r="B10" s="5" t="s">
        <v>23</v>
      </c>
      <c r="C10" s="3">
        <v>1</v>
      </c>
    </row>
    <row r="11" spans="1:3" x14ac:dyDescent="0.3">
      <c r="A11" s="6" t="s">
        <v>129</v>
      </c>
      <c r="B11" s="5" t="s">
        <v>3</v>
      </c>
      <c r="C11" s="3">
        <v>4</v>
      </c>
    </row>
    <row r="12" spans="1:3" x14ac:dyDescent="0.3">
      <c r="A12" s="6" t="s">
        <v>130</v>
      </c>
      <c r="B12" s="5" t="s">
        <v>3</v>
      </c>
      <c r="C12" s="3">
        <v>4</v>
      </c>
    </row>
    <row r="13" spans="1:3" x14ac:dyDescent="0.3">
      <c r="A13" s="6" t="s">
        <v>131</v>
      </c>
      <c r="B13" s="5" t="s">
        <v>3</v>
      </c>
      <c r="C13" s="3">
        <v>4</v>
      </c>
    </row>
    <row r="14" spans="1:3" x14ac:dyDescent="0.3">
      <c r="A14" s="6" t="s">
        <v>132</v>
      </c>
      <c r="B14" s="5" t="s">
        <v>3</v>
      </c>
      <c r="C14" s="3">
        <v>4</v>
      </c>
    </row>
    <row r="15" spans="1:3" x14ac:dyDescent="0.3">
      <c r="A15" s="6" t="s">
        <v>133</v>
      </c>
      <c r="B15" s="5" t="s">
        <v>3</v>
      </c>
      <c r="C15" s="3">
        <v>4</v>
      </c>
    </row>
    <row r="16" spans="1:3" x14ac:dyDescent="0.3">
      <c r="A16" s="6" t="s">
        <v>134</v>
      </c>
      <c r="B16" s="5" t="s">
        <v>3</v>
      </c>
      <c r="C16" s="3">
        <v>4</v>
      </c>
    </row>
    <row r="17" spans="1:3" x14ac:dyDescent="0.3">
      <c r="A17" s="6" t="s">
        <v>135</v>
      </c>
      <c r="B17" s="5" t="s">
        <v>3</v>
      </c>
      <c r="C17" s="3">
        <v>4</v>
      </c>
    </row>
    <row r="18" spans="1:3" x14ac:dyDescent="0.3">
      <c r="A18" s="6" t="s">
        <v>136</v>
      </c>
      <c r="B18" s="5" t="s">
        <v>3</v>
      </c>
      <c r="C18" s="3">
        <v>4</v>
      </c>
    </row>
    <row r="19" spans="1:3" x14ac:dyDescent="0.3">
      <c r="A19" s="6" t="s">
        <v>137</v>
      </c>
      <c r="B19" s="5" t="s">
        <v>3</v>
      </c>
      <c r="C19" s="3">
        <v>4</v>
      </c>
    </row>
    <row r="20" spans="1:3" x14ac:dyDescent="0.3">
      <c r="A20" s="6" t="s">
        <v>138</v>
      </c>
      <c r="B20" s="5" t="s">
        <v>3</v>
      </c>
      <c r="C20" s="3">
        <v>4</v>
      </c>
    </row>
    <row r="21" spans="1:3" x14ac:dyDescent="0.3">
      <c r="A21" s="6" t="s">
        <v>139</v>
      </c>
      <c r="B21" s="5" t="s">
        <v>3</v>
      </c>
      <c r="C21" s="3">
        <v>4</v>
      </c>
    </row>
    <row r="22" spans="1:3" x14ac:dyDescent="0.3">
      <c r="A22" s="6" t="s">
        <v>140</v>
      </c>
      <c r="B22" s="5" t="s">
        <v>3</v>
      </c>
      <c r="C22" s="3">
        <v>4</v>
      </c>
    </row>
    <row r="23" spans="1:3" x14ac:dyDescent="0.3">
      <c r="A23" s="6" t="s">
        <v>141</v>
      </c>
      <c r="B23" s="5" t="s">
        <v>3</v>
      </c>
      <c r="C23" s="3">
        <v>4</v>
      </c>
    </row>
    <row r="24" spans="1:3" x14ac:dyDescent="0.3">
      <c r="A24" s="6" t="s">
        <v>142</v>
      </c>
      <c r="B24" s="5" t="s">
        <v>3</v>
      </c>
      <c r="C24" s="3">
        <v>4</v>
      </c>
    </row>
    <row r="25" spans="1:3" x14ac:dyDescent="0.3">
      <c r="A25" s="6" t="s">
        <v>143</v>
      </c>
      <c r="B25" s="5" t="s">
        <v>3</v>
      </c>
      <c r="C25" s="3">
        <v>4</v>
      </c>
    </row>
    <row r="26" spans="1:3" x14ac:dyDescent="0.3">
      <c r="A26" s="6" t="s">
        <v>144</v>
      </c>
      <c r="B26" s="5" t="s">
        <v>3</v>
      </c>
      <c r="C26" s="3">
        <v>4</v>
      </c>
    </row>
    <row r="27" spans="1:3" x14ac:dyDescent="0.3">
      <c r="A27" s="6" t="s">
        <v>145</v>
      </c>
      <c r="B27" s="5" t="s">
        <v>3</v>
      </c>
      <c r="C27" s="3">
        <v>4</v>
      </c>
    </row>
    <row r="28" spans="1:3" x14ac:dyDescent="0.3">
      <c r="A28" s="6" t="s">
        <v>146</v>
      </c>
      <c r="B28" s="5" t="s">
        <v>3</v>
      </c>
      <c r="C28" s="3">
        <v>4</v>
      </c>
    </row>
    <row r="29" spans="1:3" x14ac:dyDescent="0.3">
      <c r="A29" s="6" t="s">
        <v>147</v>
      </c>
      <c r="B29" s="5" t="s">
        <v>3</v>
      </c>
      <c r="C29" s="3">
        <v>4</v>
      </c>
    </row>
    <row r="30" spans="1:3" x14ac:dyDescent="0.3">
      <c r="A30" s="6" t="s">
        <v>148</v>
      </c>
      <c r="B30" s="5" t="s">
        <v>32</v>
      </c>
      <c r="C30" s="3">
        <v>1</v>
      </c>
    </row>
    <row r="31" spans="1:3" x14ac:dyDescent="0.3">
      <c r="A31" s="6" t="s">
        <v>149</v>
      </c>
      <c r="B31" s="5" t="s">
        <v>3</v>
      </c>
      <c r="C31" s="3">
        <v>4</v>
      </c>
    </row>
    <row r="32" spans="1:3" x14ac:dyDescent="0.3">
      <c r="A32" s="6" t="s">
        <v>150</v>
      </c>
      <c r="B32" s="5" t="s">
        <v>32</v>
      </c>
      <c r="C32" s="3">
        <v>1</v>
      </c>
    </row>
    <row r="33" spans="1:3" x14ac:dyDescent="0.3">
      <c r="A33" s="6" t="s">
        <v>24</v>
      </c>
      <c r="B33" s="5" t="s">
        <v>11</v>
      </c>
      <c r="C33" s="3">
        <v>8</v>
      </c>
    </row>
    <row r="34" spans="1:3" x14ac:dyDescent="0.3">
      <c r="A34" s="3"/>
      <c r="B34" s="3"/>
      <c r="C34" s="3">
        <f xml:space="preserve"> SUM(C2:C33)</f>
        <v>106</v>
      </c>
    </row>
  </sheetData>
  <phoneticPr fontId="1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10"/>
  <sheetViews>
    <sheetView workbookViewId="0">
      <selection activeCell="B2" sqref="B2"/>
    </sheetView>
  </sheetViews>
  <sheetFormatPr defaultRowHeight="16.5" x14ac:dyDescent="0.3"/>
  <cols>
    <col min="1" max="1" width="30.75" bestFit="1" customWidth="1"/>
    <col min="2" max="2" width="17.625" bestFit="1" customWidth="1"/>
    <col min="3" max="3" width="12.25" customWidth="1"/>
  </cols>
  <sheetData>
    <row r="1" spans="1:3" x14ac:dyDescent="0.3">
      <c r="A1" s="9" t="s">
        <v>160</v>
      </c>
      <c r="B1" s="3">
        <f xml:space="preserve"> 4 * 15 * 5</f>
        <v>300</v>
      </c>
      <c r="C1" s="3">
        <f xml:space="preserve"> SUM(C2:C9) * B1</f>
        <v>9300</v>
      </c>
    </row>
    <row r="2" spans="1:3" x14ac:dyDescent="0.3">
      <c r="A2" s="4" t="s">
        <v>39</v>
      </c>
      <c r="B2" s="5" t="s">
        <v>19</v>
      </c>
      <c r="C2" s="3">
        <v>8</v>
      </c>
    </row>
    <row r="3" spans="1:3" x14ac:dyDescent="0.3">
      <c r="A3" s="4" t="s">
        <v>151</v>
      </c>
      <c r="B3" s="5" t="s">
        <v>21</v>
      </c>
      <c r="C3" s="3">
        <v>4</v>
      </c>
    </row>
    <row r="4" spans="1:3" x14ac:dyDescent="0.3">
      <c r="A4" s="6" t="s">
        <v>113</v>
      </c>
      <c r="B4" s="5" t="s">
        <v>23</v>
      </c>
      <c r="C4" s="3">
        <v>1</v>
      </c>
    </row>
    <row r="5" spans="1:3" x14ac:dyDescent="0.3">
      <c r="A5" s="6" t="s">
        <v>114</v>
      </c>
      <c r="B5" s="5" t="s">
        <v>3</v>
      </c>
      <c r="C5" s="3">
        <v>4</v>
      </c>
    </row>
    <row r="6" spans="1:3" x14ac:dyDescent="0.3">
      <c r="A6" s="6" t="s">
        <v>115</v>
      </c>
      <c r="B6" s="5" t="s">
        <v>3</v>
      </c>
      <c r="C6" s="3">
        <v>4</v>
      </c>
    </row>
    <row r="7" spans="1:3" x14ac:dyDescent="0.3">
      <c r="A7" s="6" t="s">
        <v>116</v>
      </c>
      <c r="B7" s="5" t="s">
        <v>23</v>
      </c>
      <c r="C7" s="3">
        <v>1</v>
      </c>
    </row>
    <row r="8" spans="1:3" x14ac:dyDescent="0.3">
      <c r="A8" s="6" t="s">
        <v>117</v>
      </c>
      <c r="B8" s="5" t="s">
        <v>23</v>
      </c>
      <c r="C8" s="3">
        <v>1</v>
      </c>
    </row>
    <row r="9" spans="1:3" x14ac:dyDescent="0.3">
      <c r="A9" s="6" t="s">
        <v>24</v>
      </c>
      <c r="B9" s="5" t="s">
        <v>11</v>
      </c>
      <c r="C9" s="3">
        <v>8</v>
      </c>
    </row>
    <row r="10" spans="1:3" x14ac:dyDescent="0.3">
      <c r="A10" s="3"/>
      <c r="B10" s="3"/>
      <c r="C10" s="3">
        <f xml:space="preserve"> SUM(C2:C9)</f>
        <v>31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6"/>
  <sheetViews>
    <sheetView workbookViewId="0"/>
  </sheetViews>
  <sheetFormatPr defaultRowHeight="16.5" x14ac:dyDescent="0.3"/>
  <cols>
    <col min="1" max="1" width="30.25" customWidth="1"/>
    <col min="2" max="2" width="17.625" bestFit="1" customWidth="1"/>
    <col min="3" max="3" width="14.5" customWidth="1"/>
  </cols>
  <sheetData>
    <row r="1" spans="1:3" x14ac:dyDescent="0.3">
      <c r="A1" s="9" t="s">
        <v>184</v>
      </c>
      <c r="B1" s="3">
        <v>453</v>
      </c>
      <c r="C1" s="3">
        <f xml:space="preserve"> SUM(C2:C5) * B1</f>
        <v>9513</v>
      </c>
    </row>
    <row r="2" spans="1:3" x14ac:dyDescent="0.3">
      <c r="A2" s="4" t="s">
        <v>0</v>
      </c>
      <c r="B2" s="5" t="s">
        <v>19</v>
      </c>
      <c r="C2" s="3">
        <v>8</v>
      </c>
    </row>
    <row r="3" spans="1:3" x14ac:dyDescent="0.3">
      <c r="A3" s="4" t="s">
        <v>20</v>
      </c>
      <c r="B3" s="5" t="s">
        <v>21</v>
      </c>
      <c r="C3" s="3">
        <v>4</v>
      </c>
    </row>
    <row r="4" spans="1:3" x14ac:dyDescent="0.3">
      <c r="A4" s="6" t="s">
        <v>22</v>
      </c>
      <c r="B4" s="5" t="s">
        <v>23</v>
      </c>
      <c r="C4" s="3">
        <v>1</v>
      </c>
    </row>
    <row r="5" spans="1:3" x14ac:dyDescent="0.3">
      <c r="A5" s="6" t="s">
        <v>24</v>
      </c>
      <c r="B5" s="5" t="s">
        <v>11</v>
      </c>
      <c r="C5" s="3">
        <v>8</v>
      </c>
    </row>
    <row r="6" spans="1:3" x14ac:dyDescent="0.3">
      <c r="A6" s="3"/>
      <c r="B6" s="3"/>
      <c r="C6" s="3">
        <f xml:space="preserve"> SUM(C2:C5)</f>
        <v>21</v>
      </c>
    </row>
  </sheetData>
  <phoneticPr fontId="1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10"/>
  <sheetViews>
    <sheetView workbookViewId="0">
      <selection activeCell="C25" sqref="C25"/>
    </sheetView>
  </sheetViews>
  <sheetFormatPr defaultRowHeight="16.5" x14ac:dyDescent="0.3"/>
  <cols>
    <col min="1" max="1" width="41.75" bestFit="1" customWidth="1"/>
    <col min="2" max="2" width="17.625" bestFit="1" customWidth="1"/>
    <col min="3" max="3" width="15.125" customWidth="1"/>
  </cols>
  <sheetData>
    <row r="1" spans="1:3" x14ac:dyDescent="0.3">
      <c r="A1" s="9" t="s">
        <v>159</v>
      </c>
      <c r="B1" s="3">
        <f xml:space="preserve"> 4 * 120</f>
        <v>480</v>
      </c>
      <c r="C1" s="3">
        <f xml:space="preserve"> SUM(C2:C9) * B1</f>
        <v>14880</v>
      </c>
    </row>
    <row r="2" spans="1:3" x14ac:dyDescent="0.3">
      <c r="A2" s="4" t="s">
        <v>39</v>
      </c>
      <c r="B2" s="5" t="s">
        <v>19</v>
      </c>
      <c r="C2" s="3">
        <v>8</v>
      </c>
    </row>
    <row r="3" spans="1:3" x14ac:dyDescent="0.3">
      <c r="A3" s="4" t="s">
        <v>151</v>
      </c>
      <c r="B3" s="5" t="s">
        <v>21</v>
      </c>
      <c r="C3" s="3">
        <v>4</v>
      </c>
    </row>
    <row r="4" spans="1:3" x14ac:dyDescent="0.3">
      <c r="A4" s="6" t="s">
        <v>113</v>
      </c>
      <c r="B4" s="5" t="s">
        <v>23</v>
      </c>
      <c r="C4" s="3">
        <v>1</v>
      </c>
    </row>
    <row r="5" spans="1:3" x14ac:dyDescent="0.3">
      <c r="A5" s="6" t="s">
        <v>114</v>
      </c>
      <c r="B5" s="5" t="s">
        <v>3</v>
      </c>
      <c r="C5" s="3">
        <v>4</v>
      </c>
    </row>
    <row r="6" spans="1:3" x14ac:dyDescent="0.3">
      <c r="A6" s="6" t="s">
        <v>115</v>
      </c>
      <c r="B6" s="5" t="s">
        <v>3</v>
      </c>
      <c r="C6" s="3">
        <v>4</v>
      </c>
    </row>
    <row r="7" spans="1:3" x14ac:dyDescent="0.3">
      <c r="A7" s="6" t="s">
        <v>116</v>
      </c>
      <c r="B7" s="5" t="s">
        <v>23</v>
      </c>
      <c r="C7" s="3">
        <v>1</v>
      </c>
    </row>
    <row r="8" spans="1:3" x14ac:dyDescent="0.3">
      <c r="A8" s="6" t="s">
        <v>117</v>
      </c>
      <c r="B8" s="5" t="s">
        <v>23</v>
      </c>
      <c r="C8" s="3">
        <v>1</v>
      </c>
    </row>
    <row r="9" spans="1:3" x14ac:dyDescent="0.3">
      <c r="A9" s="6" t="s">
        <v>24</v>
      </c>
      <c r="B9" s="5" t="s">
        <v>11</v>
      </c>
      <c r="C9" s="3">
        <v>8</v>
      </c>
    </row>
    <row r="10" spans="1:3" x14ac:dyDescent="0.3">
      <c r="A10" s="3"/>
      <c r="B10" s="3"/>
      <c r="C10" s="3">
        <f xml:space="preserve"> SUM(C2:C9)</f>
        <v>31</v>
      </c>
    </row>
  </sheetData>
  <phoneticPr fontId="1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11"/>
  <sheetViews>
    <sheetView workbookViewId="0">
      <selection activeCell="B19" sqref="B19"/>
    </sheetView>
  </sheetViews>
  <sheetFormatPr defaultRowHeight="16.5" x14ac:dyDescent="0.3"/>
  <cols>
    <col min="1" max="1" width="34.5" bestFit="1" customWidth="1"/>
    <col min="2" max="2" width="17.625" bestFit="1" customWidth="1"/>
    <col min="3" max="3" width="13.625" customWidth="1"/>
  </cols>
  <sheetData>
    <row r="1" spans="1:3" x14ac:dyDescent="0.3">
      <c r="A1" s="9" t="s">
        <v>158</v>
      </c>
      <c r="B1" s="3">
        <f xml:space="preserve"> 4 * 7 * 6</f>
        <v>168</v>
      </c>
      <c r="C1" s="3">
        <f xml:space="preserve"> SUM(C2:C10) * B1</f>
        <v>5376</v>
      </c>
    </row>
    <row r="2" spans="1:3" x14ac:dyDescent="0.3">
      <c r="A2" s="4" t="s">
        <v>39</v>
      </c>
      <c r="B2" s="5" t="s">
        <v>19</v>
      </c>
      <c r="C2" s="3">
        <v>8</v>
      </c>
    </row>
    <row r="3" spans="1:3" x14ac:dyDescent="0.3">
      <c r="A3" s="4" t="s">
        <v>152</v>
      </c>
      <c r="B3" s="5" t="s">
        <v>42</v>
      </c>
      <c r="C3" s="3">
        <v>1</v>
      </c>
    </row>
    <row r="4" spans="1:3" x14ac:dyDescent="0.3">
      <c r="A4" s="4" t="s">
        <v>151</v>
      </c>
      <c r="B4" s="5" t="s">
        <v>153</v>
      </c>
      <c r="C4" s="3">
        <v>4</v>
      </c>
    </row>
    <row r="5" spans="1:3" x14ac:dyDescent="0.3">
      <c r="A5" s="6" t="s">
        <v>113</v>
      </c>
      <c r="B5" s="5" t="s">
        <v>23</v>
      </c>
      <c r="C5" s="3">
        <v>1</v>
      </c>
    </row>
    <row r="6" spans="1:3" x14ac:dyDescent="0.3">
      <c r="A6" s="6" t="s">
        <v>114</v>
      </c>
      <c r="B6" s="5" t="s">
        <v>3</v>
      </c>
      <c r="C6" s="3">
        <v>4</v>
      </c>
    </row>
    <row r="7" spans="1:3" x14ac:dyDescent="0.3">
      <c r="A7" s="6" t="s">
        <v>115</v>
      </c>
      <c r="B7" s="5" t="s">
        <v>3</v>
      </c>
      <c r="C7" s="3">
        <v>4</v>
      </c>
    </row>
    <row r="8" spans="1:3" x14ac:dyDescent="0.3">
      <c r="A8" s="6" t="s">
        <v>116</v>
      </c>
      <c r="B8" s="5" t="s">
        <v>23</v>
      </c>
      <c r="C8" s="3">
        <v>1</v>
      </c>
    </row>
    <row r="9" spans="1:3" x14ac:dyDescent="0.3">
      <c r="A9" s="6" t="s">
        <v>117</v>
      </c>
      <c r="B9" s="5" t="s">
        <v>23</v>
      </c>
      <c r="C9" s="3">
        <v>1</v>
      </c>
    </row>
    <row r="10" spans="1:3" x14ac:dyDescent="0.3">
      <c r="A10" s="6" t="s">
        <v>24</v>
      </c>
      <c r="B10" s="5" t="s">
        <v>11</v>
      </c>
      <c r="C10" s="3">
        <v>8</v>
      </c>
    </row>
    <row r="11" spans="1:3" x14ac:dyDescent="0.3">
      <c r="A11" s="3"/>
      <c r="B11" s="3"/>
      <c r="C11" s="3">
        <f xml:space="preserve"> SUM(C2:C10)</f>
        <v>32</v>
      </c>
    </row>
  </sheetData>
  <phoneticPr fontId="1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6"/>
  <sheetViews>
    <sheetView workbookViewId="0">
      <selection activeCell="D13" sqref="D13"/>
    </sheetView>
  </sheetViews>
  <sheetFormatPr defaultRowHeight="16.5" x14ac:dyDescent="0.3"/>
  <cols>
    <col min="1" max="1" width="17.875" bestFit="1" customWidth="1"/>
    <col min="2" max="2" width="17.625" bestFit="1" customWidth="1"/>
    <col min="3" max="3" width="14.25" customWidth="1"/>
  </cols>
  <sheetData>
    <row r="1" spans="1:3" x14ac:dyDescent="0.3">
      <c r="A1" s="9" t="s">
        <v>157</v>
      </c>
      <c r="B1" s="3">
        <v>4</v>
      </c>
      <c r="C1" s="3">
        <f xml:space="preserve"> SUM(C2:C5) * B1</f>
        <v>96</v>
      </c>
    </row>
    <row r="2" spans="1:3" x14ac:dyDescent="0.3">
      <c r="A2" s="4" t="s">
        <v>39</v>
      </c>
      <c r="B2" s="5" t="s">
        <v>19</v>
      </c>
      <c r="C2" s="3">
        <v>8</v>
      </c>
    </row>
    <row r="3" spans="1:3" x14ac:dyDescent="0.3">
      <c r="A3" s="4" t="s">
        <v>154</v>
      </c>
      <c r="B3" s="5" t="s">
        <v>21</v>
      </c>
      <c r="C3" s="3">
        <v>4</v>
      </c>
    </row>
    <row r="4" spans="1:3" x14ac:dyDescent="0.3">
      <c r="A4" s="6" t="s">
        <v>99</v>
      </c>
      <c r="B4" s="5" t="s">
        <v>3</v>
      </c>
      <c r="C4" s="3">
        <v>4</v>
      </c>
    </row>
    <row r="5" spans="1:3" x14ac:dyDescent="0.3">
      <c r="A5" s="6" t="s">
        <v>24</v>
      </c>
      <c r="B5" s="5" t="s">
        <v>11</v>
      </c>
      <c r="C5" s="3">
        <v>8</v>
      </c>
    </row>
    <row r="6" spans="1:3" x14ac:dyDescent="0.3">
      <c r="A6" s="3"/>
      <c r="B6" s="3"/>
      <c r="C6" s="3">
        <f xml:space="preserve"> SUM(C2:C5)</f>
        <v>24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9"/>
  <sheetViews>
    <sheetView workbookViewId="0">
      <selection activeCell="B2" sqref="B2"/>
    </sheetView>
  </sheetViews>
  <sheetFormatPr defaultRowHeight="16.5" x14ac:dyDescent="0.3"/>
  <cols>
    <col min="1" max="1" width="30" customWidth="1"/>
    <col min="2" max="2" width="17.625" bestFit="1" customWidth="1"/>
    <col min="3" max="3" width="11.875" customWidth="1"/>
  </cols>
  <sheetData>
    <row r="1" spans="1:3" x14ac:dyDescent="0.3">
      <c r="A1" s="3" t="s">
        <v>183</v>
      </c>
      <c r="B1" s="3">
        <v>23</v>
      </c>
      <c r="C1" s="3">
        <f xml:space="preserve"> SUM(C2:C8) * B1</f>
        <v>920</v>
      </c>
    </row>
    <row r="2" spans="1:3" x14ac:dyDescent="0.3">
      <c r="A2" s="4" t="s">
        <v>0</v>
      </c>
      <c r="B2" s="5" t="s">
        <v>19</v>
      </c>
      <c r="C2" s="3">
        <v>8</v>
      </c>
    </row>
    <row r="3" spans="1:3" x14ac:dyDescent="0.3">
      <c r="A3" s="4" t="s">
        <v>25</v>
      </c>
      <c r="B3" s="5" t="s">
        <v>21</v>
      </c>
      <c r="C3" s="3">
        <v>4</v>
      </c>
    </row>
    <row r="4" spans="1:3" x14ac:dyDescent="0.3">
      <c r="A4" s="4" t="s">
        <v>26</v>
      </c>
      <c r="B4" s="5" t="s">
        <v>21</v>
      </c>
      <c r="C4" s="3">
        <v>4</v>
      </c>
    </row>
    <row r="5" spans="1:3" x14ac:dyDescent="0.3">
      <c r="A5" s="4" t="s">
        <v>27</v>
      </c>
      <c r="B5" s="5" t="s">
        <v>21</v>
      </c>
      <c r="C5" s="3">
        <v>4</v>
      </c>
    </row>
    <row r="6" spans="1:3" x14ac:dyDescent="0.3">
      <c r="A6" s="6" t="s">
        <v>28</v>
      </c>
      <c r="B6" s="5" t="s">
        <v>3</v>
      </c>
      <c r="C6" s="3">
        <v>4</v>
      </c>
    </row>
    <row r="7" spans="1:3" x14ac:dyDescent="0.3">
      <c r="A7" s="6" t="s">
        <v>29</v>
      </c>
      <c r="B7" s="5" t="s">
        <v>30</v>
      </c>
      <c r="C7" s="3">
        <v>8</v>
      </c>
    </row>
    <row r="8" spans="1:3" x14ac:dyDescent="0.3">
      <c r="A8" s="6" t="s">
        <v>24</v>
      </c>
      <c r="B8" s="5" t="s">
        <v>11</v>
      </c>
      <c r="C8" s="3">
        <v>8</v>
      </c>
    </row>
    <row r="9" spans="1:3" x14ac:dyDescent="0.3">
      <c r="A9" s="3"/>
      <c r="B9" s="3"/>
      <c r="C9" s="3">
        <f xml:space="preserve"> SUM(C2:C8)</f>
        <v>40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10"/>
  <sheetViews>
    <sheetView workbookViewId="0"/>
  </sheetViews>
  <sheetFormatPr defaultRowHeight="16.5" x14ac:dyDescent="0.3"/>
  <cols>
    <col min="1" max="1" width="25.125" bestFit="1" customWidth="1"/>
    <col min="2" max="2" width="17.625" bestFit="1" customWidth="1"/>
    <col min="3" max="3" width="12.25" customWidth="1"/>
  </cols>
  <sheetData>
    <row r="1" spans="1:3" x14ac:dyDescent="0.3">
      <c r="A1" s="3"/>
      <c r="B1" s="3">
        <v>1</v>
      </c>
      <c r="C1" s="3">
        <f xml:space="preserve"> SUM(C2:C9) * B1</f>
        <v>15</v>
      </c>
    </row>
    <row r="2" spans="1:3" x14ac:dyDescent="0.3">
      <c r="A2" s="4" t="s">
        <v>0</v>
      </c>
      <c r="B2" s="5" t="s">
        <v>19</v>
      </c>
      <c r="C2" s="3">
        <v>8</v>
      </c>
    </row>
    <row r="3" spans="1:3" x14ac:dyDescent="0.3">
      <c r="A3" s="6" t="s">
        <v>31</v>
      </c>
      <c r="B3" s="5" t="s">
        <v>32</v>
      </c>
      <c r="C3" s="3">
        <v>1</v>
      </c>
    </row>
    <row r="4" spans="1:3" x14ac:dyDescent="0.3">
      <c r="A4" s="6" t="s">
        <v>33</v>
      </c>
      <c r="B4" s="5" t="s">
        <v>23</v>
      </c>
      <c r="C4" s="3">
        <v>1</v>
      </c>
    </row>
    <row r="5" spans="1:3" x14ac:dyDescent="0.3">
      <c r="A5" s="6" t="s">
        <v>34</v>
      </c>
      <c r="B5" s="5" t="s">
        <v>32</v>
      </c>
      <c r="C5" s="3">
        <v>1</v>
      </c>
    </row>
    <row r="6" spans="1:3" x14ac:dyDescent="0.3">
      <c r="A6" s="6" t="s">
        <v>35</v>
      </c>
      <c r="B6" s="5" t="s">
        <v>23</v>
      </c>
      <c r="C6" s="3">
        <v>1</v>
      </c>
    </row>
    <row r="7" spans="1:3" x14ac:dyDescent="0.3">
      <c r="A7" s="6" t="s">
        <v>36</v>
      </c>
      <c r="B7" s="5" t="s">
        <v>32</v>
      </c>
      <c r="C7" s="3">
        <v>1</v>
      </c>
    </row>
    <row r="8" spans="1:3" x14ac:dyDescent="0.3">
      <c r="A8" s="6" t="s">
        <v>37</v>
      </c>
      <c r="B8" s="5" t="s">
        <v>23</v>
      </c>
      <c r="C8" s="3">
        <v>1</v>
      </c>
    </row>
    <row r="9" spans="1:3" x14ac:dyDescent="0.3">
      <c r="A9" s="6" t="s">
        <v>38</v>
      </c>
      <c r="B9" s="5" t="s">
        <v>32</v>
      </c>
      <c r="C9" s="3">
        <v>1</v>
      </c>
    </row>
    <row r="10" spans="1:3" x14ac:dyDescent="0.3">
      <c r="A10" s="3"/>
      <c r="B10" s="3"/>
      <c r="C10" s="3">
        <f xml:space="preserve"> SUM(C2:C9)</f>
        <v>15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5"/>
  <sheetViews>
    <sheetView workbookViewId="0">
      <selection activeCell="C2" sqref="C2"/>
    </sheetView>
  </sheetViews>
  <sheetFormatPr defaultRowHeight="16.5" x14ac:dyDescent="0.3"/>
  <cols>
    <col min="1" max="1" width="25.25" customWidth="1"/>
    <col min="2" max="2" width="24" customWidth="1"/>
    <col min="3" max="3" width="13.75" customWidth="1"/>
  </cols>
  <sheetData>
    <row r="1" spans="1:3" x14ac:dyDescent="0.3">
      <c r="A1" s="9" t="s">
        <v>182</v>
      </c>
      <c r="B1" s="3">
        <f xml:space="preserve"> 4 * 4 * 10</f>
        <v>160</v>
      </c>
      <c r="C1" s="3">
        <f xml:space="preserve"> SUM(C2:C4) * B1</f>
        <v>2720</v>
      </c>
    </row>
    <row r="2" spans="1:3" x14ac:dyDescent="0.3">
      <c r="A2" s="4" t="s">
        <v>39</v>
      </c>
      <c r="B2" s="5" t="s">
        <v>19</v>
      </c>
      <c r="C2" s="3">
        <v>8</v>
      </c>
    </row>
    <row r="3" spans="1:3" x14ac:dyDescent="0.3">
      <c r="A3" s="4" t="s">
        <v>40</v>
      </c>
      <c r="B3" s="5" t="s">
        <v>21</v>
      </c>
      <c r="C3" s="3">
        <v>1</v>
      </c>
    </row>
    <row r="4" spans="1:3" x14ac:dyDescent="0.3">
      <c r="A4" s="6" t="s">
        <v>24</v>
      </c>
      <c r="B4" s="5" t="s">
        <v>11</v>
      </c>
      <c r="C4" s="3">
        <v>8</v>
      </c>
    </row>
    <row r="5" spans="1:3" x14ac:dyDescent="0.3">
      <c r="A5" s="3"/>
      <c r="B5" s="3"/>
      <c r="C5" s="3">
        <f xml:space="preserve"> SUM(C2:C4)</f>
        <v>17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6"/>
  <sheetViews>
    <sheetView workbookViewId="0">
      <selection activeCell="C2" sqref="C2"/>
    </sheetView>
  </sheetViews>
  <sheetFormatPr defaultRowHeight="16.5" x14ac:dyDescent="0.3"/>
  <cols>
    <col min="1" max="1" width="25.875" customWidth="1"/>
    <col min="2" max="2" width="17.625" bestFit="1" customWidth="1"/>
    <col min="3" max="3" width="14.75" customWidth="1"/>
  </cols>
  <sheetData>
    <row r="1" spans="1:3" x14ac:dyDescent="0.3">
      <c r="A1" s="9" t="s">
        <v>181</v>
      </c>
      <c r="B1" s="3">
        <f xml:space="preserve"> 4 * 4</f>
        <v>16</v>
      </c>
      <c r="C1" s="3">
        <f xml:space="preserve"> SUM(C2:C5) * B1</f>
        <v>336</v>
      </c>
    </row>
    <row r="2" spans="1:3" x14ac:dyDescent="0.3">
      <c r="A2" s="4" t="s">
        <v>39</v>
      </c>
      <c r="B2" s="5" t="s">
        <v>19</v>
      </c>
      <c r="C2" s="3">
        <v>8</v>
      </c>
    </row>
    <row r="3" spans="1:3" x14ac:dyDescent="0.3">
      <c r="A3" s="4" t="s">
        <v>41</v>
      </c>
      <c r="B3" s="5" t="s">
        <v>42</v>
      </c>
      <c r="C3" s="3">
        <v>1</v>
      </c>
    </row>
    <row r="4" spans="1:3" x14ac:dyDescent="0.3">
      <c r="A4" s="6" t="s">
        <v>43</v>
      </c>
      <c r="B4" s="5" t="s">
        <v>3</v>
      </c>
      <c r="C4" s="3">
        <v>4</v>
      </c>
    </row>
    <row r="5" spans="1:3" x14ac:dyDescent="0.3">
      <c r="A5" s="6" t="s">
        <v>24</v>
      </c>
      <c r="B5" s="5" t="s">
        <v>11</v>
      </c>
      <c r="C5" s="3">
        <v>8</v>
      </c>
    </row>
    <row r="6" spans="1:3" x14ac:dyDescent="0.3">
      <c r="A6" s="3"/>
      <c r="B6" s="3"/>
      <c r="C6" s="3">
        <f xml:space="preserve"> SUM(C2:C5)</f>
        <v>21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17"/>
  <sheetViews>
    <sheetView workbookViewId="0">
      <selection activeCell="B2" sqref="B2"/>
    </sheetView>
  </sheetViews>
  <sheetFormatPr defaultRowHeight="16.5" x14ac:dyDescent="0.3"/>
  <cols>
    <col min="1" max="2" width="24.75" customWidth="1"/>
    <col min="3" max="3" width="14.125" customWidth="1"/>
  </cols>
  <sheetData>
    <row r="1" spans="1:3" x14ac:dyDescent="0.3">
      <c r="A1" s="9" t="s">
        <v>180</v>
      </c>
      <c r="B1" s="3">
        <f xml:space="preserve"> 4 * 200</f>
        <v>800</v>
      </c>
      <c r="C1" s="3">
        <f xml:space="preserve"> SUM(C2:C16) * B1</f>
        <v>860000</v>
      </c>
    </row>
    <row r="2" spans="1:3" x14ac:dyDescent="0.3">
      <c r="A2" s="4" t="s">
        <v>44</v>
      </c>
      <c r="B2" s="5" t="s">
        <v>1</v>
      </c>
      <c r="C2" s="3">
        <v>8</v>
      </c>
    </row>
    <row r="3" spans="1:3" x14ac:dyDescent="0.3">
      <c r="A3" s="6" t="s">
        <v>45</v>
      </c>
      <c r="B3" s="5" t="s">
        <v>3</v>
      </c>
      <c r="C3" s="3">
        <v>4</v>
      </c>
    </row>
    <row r="4" spans="1:3" x14ac:dyDescent="0.3">
      <c r="A4" s="7" t="s">
        <v>46</v>
      </c>
      <c r="B4" s="5" t="s">
        <v>18</v>
      </c>
      <c r="C4" s="3">
        <v>8</v>
      </c>
    </row>
    <row r="5" spans="1:3" x14ac:dyDescent="0.3">
      <c r="A5" s="6" t="s">
        <v>47</v>
      </c>
      <c r="B5" s="5" t="s">
        <v>7</v>
      </c>
      <c r="C5" s="3">
        <v>256</v>
      </c>
    </row>
    <row r="6" spans="1:3" x14ac:dyDescent="0.3">
      <c r="A6" s="6" t="s">
        <v>48</v>
      </c>
      <c r="B6" s="5" t="s">
        <v>49</v>
      </c>
      <c r="C6" s="3">
        <v>512</v>
      </c>
    </row>
    <row r="7" spans="1:3" x14ac:dyDescent="0.3">
      <c r="A7" s="6" t="s">
        <v>50</v>
      </c>
      <c r="B7" s="5" t="s">
        <v>3</v>
      </c>
      <c r="C7" s="3">
        <v>4</v>
      </c>
    </row>
    <row r="8" spans="1:3" x14ac:dyDescent="0.3">
      <c r="A8" s="6" t="s">
        <v>51</v>
      </c>
      <c r="B8" s="5" t="s">
        <v>23</v>
      </c>
      <c r="C8" s="3">
        <v>1</v>
      </c>
    </row>
    <row r="9" spans="1:3" x14ac:dyDescent="0.3">
      <c r="A9" s="6" t="s">
        <v>52</v>
      </c>
      <c r="B9" s="5" t="s">
        <v>3</v>
      </c>
      <c r="C9" s="3">
        <v>4</v>
      </c>
    </row>
    <row r="10" spans="1:3" x14ac:dyDescent="0.3">
      <c r="A10" s="6" t="s">
        <v>53</v>
      </c>
      <c r="B10" s="5" t="s">
        <v>3</v>
      </c>
      <c r="C10" s="3">
        <v>4</v>
      </c>
    </row>
    <row r="11" spans="1:3" x14ac:dyDescent="0.3">
      <c r="A11" s="6" t="s">
        <v>54</v>
      </c>
      <c r="B11" s="5" t="s">
        <v>32</v>
      </c>
      <c r="C11" s="3">
        <v>1</v>
      </c>
    </row>
    <row r="12" spans="1:3" x14ac:dyDescent="0.3">
      <c r="A12" s="6" t="s">
        <v>55</v>
      </c>
      <c r="B12" s="5" t="s">
        <v>23</v>
      </c>
      <c r="C12" s="3">
        <v>1</v>
      </c>
    </row>
    <row r="13" spans="1:3" x14ac:dyDescent="0.3">
      <c r="A13" s="6" t="s">
        <v>56</v>
      </c>
      <c r="B13" s="5" t="s">
        <v>3</v>
      </c>
      <c r="C13" s="3">
        <v>4</v>
      </c>
    </row>
    <row r="14" spans="1:3" x14ac:dyDescent="0.3">
      <c r="A14" s="6" t="s">
        <v>57</v>
      </c>
      <c r="B14" s="5" t="s">
        <v>7</v>
      </c>
      <c r="C14" s="3">
        <v>256</v>
      </c>
    </row>
    <row r="15" spans="1:3" x14ac:dyDescent="0.3">
      <c r="A15" s="6" t="s">
        <v>58</v>
      </c>
      <c r="B15" s="5" t="s">
        <v>3</v>
      </c>
      <c r="C15" s="3">
        <v>4</v>
      </c>
    </row>
    <row r="16" spans="1:3" x14ac:dyDescent="0.3">
      <c r="A16" s="6" t="s">
        <v>24</v>
      </c>
      <c r="B16" s="5" t="s">
        <v>11</v>
      </c>
      <c r="C16" s="3">
        <v>8</v>
      </c>
    </row>
    <row r="17" spans="1:3" x14ac:dyDescent="0.3">
      <c r="A17" s="3"/>
      <c r="B17" s="3"/>
      <c r="C17" s="3">
        <f xml:space="preserve"> SUM(C2:C16)</f>
        <v>1075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6"/>
  <sheetViews>
    <sheetView topLeftCell="B1" workbookViewId="0">
      <selection activeCell="B2" sqref="B2"/>
    </sheetView>
  </sheetViews>
  <sheetFormatPr defaultRowHeight="16.5" x14ac:dyDescent="0.3"/>
  <cols>
    <col min="1" max="1" width="31.25" bestFit="1" customWidth="1"/>
    <col min="2" max="2" width="17.625" bestFit="1" customWidth="1"/>
    <col min="3" max="3" width="13.5" customWidth="1"/>
  </cols>
  <sheetData>
    <row r="1" spans="1:3" x14ac:dyDescent="0.3">
      <c r="A1" s="9" t="s">
        <v>179</v>
      </c>
      <c r="B1" s="3">
        <f xml:space="preserve"> 4 * 8</f>
        <v>32</v>
      </c>
      <c r="C1" s="3">
        <f xml:space="preserve"> SUM(C2:C5) * B1</f>
        <v>800</v>
      </c>
    </row>
    <row r="2" spans="1:3" x14ac:dyDescent="0.3">
      <c r="A2" s="4" t="s">
        <v>39</v>
      </c>
      <c r="B2" s="5" t="s">
        <v>19</v>
      </c>
      <c r="C2" s="3">
        <v>8</v>
      </c>
    </row>
    <row r="3" spans="1:3" x14ac:dyDescent="0.3">
      <c r="A3" s="4" t="s">
        <v>41</v>
      </c>
      <c r="B3" s="5" t="s">
        <v>42</v>
      </c>
      <c r="C3" s="3">
        <v>1</v>
      </c>
    </row>
    <row r="4" spans="1:3" x14ac:dyDescent="0.3">
      <c r="A4" s="6" t="s">
        <v>59</v>
      </c>
      <c r="B4" s="5" t="s">
        <v>18</v>
      </c>
      <c r="C4" s="3">
        <v>8</v>
      </c>
    </row>
    <row r="5" spans="1:3" x14ac:dyDescent="0.3">
      <c r="A5" s="6" t="s">
        <v>24</v>
      </c>
      <c r="B5" s="5" t="s">
        <v>11</v>
      </c>
      <c r="C5" s="3">
        <v>8</v>
      </c>
    </row>
    <row r="6" spans="1:3" x14ac:dyDescent="0.3">
      <c r="A6" s="3"/>
      <c r="B6" s="3"/>
      <c r="C6" s="3">
        <f xml:space="preserve"> SUM(C2:C5)</f>
        <v>25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32</vt:i4>
      </vt:variant>
    </vt:vector>
  </HeadingPairs>
  <TitlesOfParts>
    <vt:vector size="32" baseType="lpstr">
      <vt:lpstr>SumOfBytes</vt:lpstr>
      <vt:lpstr>account_user</vt:lpstr>
      <vt:lpstr>achievement</vt:lpstr>
      <vt:lpstr>achievement_record</vt:lpstr>
      <vt:lpstr>attendance_record</vt:lpstr>
      <vt:lpstr>avatar_item</vt:lpstr>
      <vt:lpstr>avatar_item_equipped</vt:lpstr>
      <vt:lpstr>equipment_item</vt:lpstr>
      <vt:lpstr>equipment_item_equipped</vt:lpstr>
      <vt:lpstr>friend</vt:lpstr>
      <vt:lpstr>guardian_stone</vt:lpstr>
      <vt:lpstr>guardian_stone_equipped</vt:lpstr>
      <vt:lpstr>mission</vt:lpstr>
      <vt:lpstr>player</vt:lpstr>
      <vt:lpstr>player_character</vt:lpstr>
      <vt:lpstr>post</vt:lpstr>
      <vt:lpstr>quest</vt:lpstr>
      <vt:lpstr>servant</vt:lpstr>
      <vt:lpstr>servant_equipped</vt:lpstr>
      <vt:lpstr>shop_buy_count</vt:lpstr>
      <vt:lpstr>shop_servant_piece</vt:lpstr>
      <vt:lpstr>skill</vt:lpstr>
      <vt:lpstr>skill_equipped</vt:lpstr>
      <vt:lpstr>stage_elite_accomplishment</vt:lpstr>
      <vt:lpstr>stage_elite_act_record</vt:lpstr>
      <vt:lpstr>stage_normal_accomplishment</vt:lpstr>
      <vt:lpstr>stage_normal_act_record</vt:lpstr>
      <vt:lpstr>stage_record</vt:lpstr>
      <vt:lpstr>stage_rift_accomplishment</vt:lpstr>
      <vt:lpstr>stage_trans_accomplish</vt:lpstr>
      <vt:lpstr>stage_weekly_accomplishment</vt:lpstr>
      <vt:lpstr>worth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JoSoowoon</dc:creator>
  <cp:lastModifiedBy>JoSoowoon</cp:lastModifiedBy>
  <dcterms:created xsi:type="dcterms:W3CDTF">2016-07-31T19:11:40Z</dcterms:created>
  <dcterms:modified xsi:type="dcterms:W3CDTF">2016-08-16T08:00:22Z</dcterms:modified>
</cp:coreProperties>
</file>